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663" lockStructure="1"/>
  <bookViews>
    <workbookView xWindow="120" yWindow="600" windowWidth="28515" windowHeight="12105"/>
  </bookViews>
  <sheets>
    <sheet name="Démarche à suivre" sheetId="6" r:id="rId1"/>
    <sheet name="Contexte général" sheetId="5" r:id="rId2"/>
    <sheet name="Etape 1 - Le demandeur " sheetId="1" r:id="rId3"/>
    <sheet name="Etape 2 - L'opération " sheetId="4" r:id="rId4"/>
    <sheet name="Etape 3 - L'objet" sheetId="10" r:id="rId5"/>
    <sheet name="Etape 4 - La déclaration" sheetId="11" r:id="rId6"/>
    <sheet name="Liste de valeurs" sheetId="3" state="hidden" r:id="rId7"/>
    <sheet name="infoSIT" sheetId="8" state="hidden" r:id="rId8"/>
    <sheet name="indicSIT" sheetId="9" state="hidden" r:id="rId9"/>
    <sheet name="Texte_contexte" sheetId="12" state="hidden" r:id="rId10"/>
  </sheets>
  <definedNames>
    <definedName name="ANNEEOPEPPC">'Etape 3 - L''objet'!$B$36</definedName>
    <definedName name="CODFORMULAIRE">infoSIT!$A$2</definedName>
    <definedName name="COFINANCEURS">'Etape 4 - La déclaration'!$B$13</definedName>
    <definedName name="DATEVERSIONFORMULAIRE">infoSIT!$C$2</definedName>
    <definedName name="DDEMANDE">'Etape 4 - La déclaration'!$E$23</definedName>
    <definedName name="DDTRAV">'Etape 3 - L''objet'!$D$29</definedName>
    <definedName name="DEROG">'Etape 3 - L''objet'!$A$39</definedName>
    <definedName name="DESCRIPTIF">'Etape 3 - L''objet'!$A$23</definedName>
    <definedName name="DESCRIPTIF2">'Etape 3 - L''objet'!$A$24</definedName>
    <definedName name="DESIGNATION">'Etape 3 - L''objet'!$A$15</definedName>
    <definedName name="DFTRAV">'Etape 3 - L''objet'!$D$30</definedName>
    <definedName name="EMAILCONTACT">'Etape 1 - Le demandeur '!$B$26</definedName>
    <definedName name="FDCONTACT">'Etape 1 - Le demandeur '!$B$24</definedName>
    <definedName name="FE_INDIC">'Etape 2 - L''opération '!$D$15</definedName>
    <definedName name="GR_INDIC">'Etape 2 - L''opération '!$D$16</definedName>
    <definedName name="IC_INDIC">'Etape 1 - Le demandeur '!$B$46</definedName>
    <definedName name="IG_INDIC">'Etape 1 - Le demandeur '!$B$48</definedName>
    <definedName name="INSEE">'Etape 3 - L''objet'!$E$17</definedName>
    <definedName name="IP_INDIC">'Etape 1 - Le demandeur '!$B$47</definedName>
    <definedName name="LIBCIVILITECONTACT">'Etape 1 - Le demandeur '!$B$22</definedName>
    <definedName name="LOCALISATION">'Etape 3 - L''objet'!$A$17</definedName>
    <definedName name="LV_INDIC">'Etape 2 - L''opération '!$D$14</definedName>
    <definedName name="MTESTIME">'Etape 4 - La déclaration'!$B$16</definedName>
    <definedName name="NOMCONTACT">'Etape 1 - Le demandeur '!$B$23</definedName>
    <definedName name="NOMMO">'Etape 1 - Le demandeur '!$B$13</definedName>
    <definedName name="NOOPEPPC">'Etape 3 - L''objet'!$B$35</definedName>
    <definedName name="NOPAYE">'Etape 1 - Le demandeur '!$B$17</definedName>
    <definedName name="NOPPC">'Etape 3 - L''objet'!$B$34</definedName>
    <definedName name="NSIRET">'Etape 1 - Le demandeur '!$B$14</definedName>
    <definedName name="OBJECTIF_RESULTAT">'Etape 3 - L''objet'!$A$26</definedName>
    <definedName name="OPPORTUNITE">'Etape 3 - L''objet'!$A$19</definedName>
    <definedName name="OPPORTUNITE2">'Etape 3 - L''objet'!$A$21</definedName>
    <definedName name="PPC">'Etape 3 - L''objet'!$E$33</definedName>
    <definedName name="QE_INDIC">'Etape 2 - L''opération '!$D$15</definedName>
    <definedName name="RR_INDIC">'Etape 1 - Le demandeur '!$B$45</definedName>
    <definedName name="TEL1CONTACT">'Etape 1 - Le demandeur '!$B$25</definedName>
    <definedName name="TR_INDIC">'Etape 1 - Le demandeur '!$B$36</definedName>
    <definedName name="TYPEMONTANT">'Etape 4 - La déclaration'!$D$16</definedName>
    <definedName name="VERSIONFORMULAIRE">infoSIT!$B$2</definedName>
    <definedName name="_xlnm.Print_Area" localSheetId="2">'Etape 1 - Le demandeur '!$A$1:$E$48</definedName>
    <definedName name="_xlnm.Print_Area" localSheetId="3">'Etape 2 - L''opération '!$A$1:$E$19</definedName>
    <definedName name="_xlnm.Print_Area" localSheetId="4">'Etape 3 - L''objet'!$A$1:$E$39</definedName>
    <definedName name="_xlnm.Print_Area" localSheetId="5">'Etape 4 - La déclaration'!$A$1:$F$29</definedName>
  </definedNames>
  <calcPr calcId="145621"/>
</workbook>
</file>

<file path=xl/calcChain.xml><?xml version="1.0" encoding="utf-8"?>
<calcChain xmlns="http://schemas.openxmlformats.org/spreadsheetml/2006/main">
  <c r="D15" i="4" l="1"/>
  <c r="A28" i="12" l="1"/>
  <c r="B45" i="1"/>
  <c r="AF2" i="8" l="1"/>
  <c r="B47" i="1" l="1"/>
  <c r="B46" i="1"/>
  <c r="A15" i="12" s="1"/>
  <c r="A7" i="12"/>
  <c r="B4" i="9"/>
  <c r="B7" i="9"/>
  <c r="B3" i="9"/>
  <c r="B6" i="9"/>
  <c r="B5" i="9"/>
  <c r="D16" i="4" l="1"/>
  <c r="D17" i="4"/>
  <c r="A24" i="10" s="1"/>
  <c r="A12" i="12"/>
  <c r="B8" i="9"/>
  <c r="B9" i="9"/>
  <c r="A24" i="12" l="1"/>
  <c r="A27" i="12"/>
  <c r="A5" i="12" l="1"/>
  <c r="A9" i="12"/>
  <c r="A4" i="12"/>
  <c r="A22" i="12" l="1"/>
  <c r="A2" i="12"/>
  <c r="A19" i="10" s="1"/>
  <c r="O2" i="8" s="1"/>
  <c r="A7" i="11"/>
  <c r="A7" i="10"/>
  <c r="A26" i="10" l="1"/>
  <c r="P2" i="8" s="1"/>
  <c r="A7" i="1" l="1"/>
  <c r="A7" i="5"/>
  <c r="A7" i="6"/>
  <c r="A7" i="4"/>
  <c r="M2" i="8"/>
  <c r="H2" i="8"/>
  <c r="L2" i="8"/>
  <c r="F2" i="8"/>
  <c r="R2" i="8"/>
  <c r="I2" i="8"/>
  <c r="AE2" i="8" l="1"/>
  <c r="J2" i="8"/>
  <c r="K2" i="8"/>
  <c r="AC2" i="8" l="1"/>
  <c r="AD2" i="8"/>
  <c r="G2" i="8"/>
  <c r="AA2" i="8"/>
  <c r="E2" i="8"/>
  <c r="U2" i="8"/>
  <c r="D2" i="8"/>
  <c r="Y2" i="8"/>
  <c r="V2" i="8"/>
  <c r="X2" i="8"/>
  <c r="W2" i="8"/>
  <c r="B2" i="9"/>
  <c r="T2" i="8"/>
  <c r="Z2" i="8"/>
  <c r="S2" i="8"/>
  <c r="N2" i="8"/>
</calcChain>
</file>

<file path=xl/comments1.xml><?xml version="1.0" encoding="utf-8"?>
<comments xmlns="http://schemas.openxmlformats.org/spreadsheetml/2006/main">
  <authors>
    <author>AEAP</author>
  </authors>
  <commentList>
    <comment ref="A38" authorId="0">
      <text>
        <r>
          <rPr>
            <b/>
            <sz val="9"/>
            <color indexed="81"/>
            <rFont val="Tahoma"/>
            <family val="2"/>
          </rPr>
          <t>AEAP:</t>
        </r>
        <r>
          <rPr>
            <sz val="9"/>
            <color indexed="81"/>
            <rFont val="Tahoma"/>
            <family val="2"/>
          </rPr>
          <t xml:space="preserve">
Volume issu des ouvrages de production du service et introduit dans le réseau de distribution</t>
        </r>
      </text>
    </comment>
    <comment ref="A39" authorId="0">
      <text>
        <r>
          <rPr>
            <b/>
            <sz val="9"/>
            <color indexed="81"/>
            <rFont val="Tahoma"/>
            <family val="2"/>
          </rPr>
          <t>AEAP:</t>
        </r>
        <r>
          <rPr>
            <sz val="9"/>
            <color indexed="81"/>
            <rFont val="Tahoma"/>
            <family val="2"/>
          </rPr>
          <t xml:space="preserve">
Volume d'eau potable livré à un service d'eau extérieur</t>
        </r>
      </text>
    </comment>
    <comment ref="A40" authorId="0">
      <text>
        <r>
          <rPr>
            <b/>
            <sz val="9"/>
            <color indexed="81"/>
            <rFont val="Tahoma"/>
            <family val="2"/>
          </rPr>
          <t>AEAP:</t>
        </r>
        <r>
          <rPr>
            <sz val="9"/>
            <color indexed="81"/>
            <rFont val="Tahoma"/>
            <family val="2"/>
          </rPr>
          <t xml:space="preserve">
Volume d'eau potable en provenance d'un service d'eau extérieur</t>
        </r>
      </text>
    </comment>
    <comment ref="A41" authorId="0">
      <text>
        <r>
          <rPr>
            <b/>
            <sz val="9"/>
            <color indexed="81"/>
            <rFont val="Tahoma"/>
            <family val="2"/>
          </rPr>
          <t>AEAP:</t>
        </r>
        <r>
          <rPr>
            <sz val="9"/>
            <color indexed="81"/>
            <rFont val="Tahoma"/>
            <family val="2"/>
          </rPr>
          <t xml:space="preserve">
Il s'agit de la somme des volumes comptabilisés domestiques et non domestiques. Ce volume résulte des relevés des appareils de comptage des abonnés.</t>
        </r>
      </text>
    </comment>
    <comment ref="A42" authorId="0">
      <text>
        <r>
          <rPr>
            <b/>
            <sz val="9"/>
            <color indexed="81"/>
            <rFont val="Tahoma"/>
            <family val="2"/>
          </rPr>
          <t>AEAP:</t>
        </r>
        <r>
          <rPr>
            <sz val="9"/>
            <color indexed="81"/>
            <rFont val="Tahoma"/>
            <family val="2"/>
          </rPr>
          <t xml:space="preserve">
Volume -estimé- utilisé sans comptage par les usagers connus avec autorisation</t>
        </r>
      </text>
    </comment>
    <comment ref="A43" authorId="0">
      <text>
        <r>
          <rPr>
            <b/>
            <sz val="9"/>
            <color indexed="81"/>
            <rFont val="Tahoma"/>
            <family val="2"/>
          </rPr>
          <t>AEAP:</t>
        </r>
        <r>
          <rPr>
            <sz val="9"/>
            <color indexed="81"/>
            <rFont val="Tahoma"/>
            <family val="2"/>
          </rPr>
          <t xml:space="preserve">
Volume - estimé - utilisé pour l'exploitation du réseau de distribution</t>
        </r>
      </text>
    </comment>
    <comment ref="A48" authorId="0">
      <text>
        <r>
          <rPr>
            <b/>
            <sz val="9"/>
            <color indexed="81"/>
            <rFont val="Tahoma"/>
            <family val="2"/>
          </rPr>
          <t>AEAP:</t>
        </r>
        <r>
          <rPr>
            <sz val="9"/>
            <color indexed="81"/>
            <rFont val="Tahoma"/>
            <family val="2"/>
          </rPr>
          <t xml:space="preserve">
Plus d'information : www.services.eaufrance.fr/docs/indicateurs/P103.2B_fiche.pdf</t>
        </r>
      </text>
    </comment>
  </commentList>
</comments>
</file>

<file path=xl/comments2.xml><?xml version="1.0" encoding="utf-8"?>
<comments xmlns="http://schemas.openxmlformats.org/spreadsheetml/2006/main">
  <authors>
    <author>AEAP</author>
  </authors>
  <commentList>
    <comment ref="B17" authorId="0">
      <text>
        <r>
          <rPr>
            <b/>
            <sz val="9"/>
            <color indexed="81"/>
            <rFont val="Tahoma"/>
            <family val="2"/>
          </rPr>
          <t>AEAP:</t>
        </r>
        <r>
          <rPr>
            <sz val="9"/>
            <color indexed="81"/>
            <rFont val="Tahoma"/>
            <family val="2"/>
          </rPr>
          <t xml:space="preserve">
Facteur qui permet de prendre en compte le type de réseau (urbain/rural). Il est utilisé pour le calcul du montant finançable.</t>
        </r>
      </text>
    </comment>
  </commentList>
</comments>
</file>

<file path=xl/comments3.xml><?xml version="1.0" encoding="utf-8"?>
<comments xmlns="http://schemas.openxmlformats.org/spreadsheetml/2006/main">
  <authors>
    <author>lthery</author>
  </authors>
  <commentList>
    <comment ref="Q1" authorId="0">
      <text>
        <r>
          <rPr>
            <b/>
            <sz val="9"/>
            <color indexed="81"/>
            <rFont val="Tahoma"/>
            <family val="2"/>
          </rPr>
          <t>lthery:</t>
        </r>
        <r>
          <rPr>
            <sz val="9"/>
            <color indexed="81"/>
            <rFont val="Tahoma"/>
            <family val="2"/>
          </rPr>
          <t xml:space="preserve">
Laisser vide ; art 5 convention</t>
        </r>
      </text>
    </comment>
  </commentList>
</comments>
</file>

<file path=xl/sharedStrings.xml><?xml version="1.0" encoding="utf-8"?>
<sst xmlns="http://schemas.openxmlformats.org/spreadsheetml/2006/main" count="308" uniqueCount="233">
  <si>
    <t>Agence de l’Eau Artois Picardie</t>
  </si>
  <si>
    <t>Direction des Interventions</t>
  </si>
  <si>
    <t xml:space="preserve">200 Rue Marceline </t>
  </si>
  <si>
    <t xml:space="preserve">Centre tertiaire de l’Arsenal - BP 80818 </t>
  </si>
  <si>
    <t>59508 DOUAI Cedex</t>
  </si>
  <si>
    <t>DEMANDE DE PARTICIPATION FINANCIERE</t>
  </si>
  <si>
    <t>Maître d'Ouvrage :</t>
  </si>
  <si>
    <t>Téléphone :</t>
  </si>
  <si>
    <t>Personne chargée de ce dossier :</t>
  </si>
  <si>
    <t>PPC N° :</t>
  </si>
  <si>
    <t>Année d'opération :</t>
  </si>
  <si>
    <t>Mode de gestion :</t>
  </si>
  <si>
    <t>régie</t>
  </si>
  <si>
    <t>affermage</t>
  </si>
  <si>
    <t>concession</t>
  </si>
  <si>
    <t>Téléphone :</t>
  </si>
  <si>
    <t>Nombre de communes</t>
  </si>
  <si>
    <t>Nombre d’habitants desservis</t>
  </si>
  <si>
    <t>Nombre d’abonnés</t>
  </si>
  <si>
    <t>Taux de ruralité (%)</t>
  </si>
  <si>
    <t>Volume vendu en gros (m3)</t>
  </si>
  <si>
    <t xml:space="preserve">Rendement du réseau de distribution [P104.3] </t>
  </si>
  <si>
    <t>Indice de connaissance patrimonial [103.2]</t>
  </si>
  <si>
    <t>Le projet porte sur :</t>
  </si>
  <si>
    <t>L'ensemble de la collectivité</t>
  </si>
  <si>
    <t>L'unité de distribution de :</t>
  </si>
  <si>
    <t>3 - OBJET DE LA DEMANDE DE PARTICIPATION FINANCIERE</t>
  </si>
  <si>
    <t>3.1 MÉMOIRE EXPLICATIF</t>
  </si>
  <si>
    <t>Date prévue ou effective de l’ordre de service ou de passation des premières commandes :</t>
  </si>
  <si>
    <t>Date prévue pour la mise en service des équipements ou le rendu de l’étude :</t>
  </si>
  <si>
    <t>3.3 REFERENCE AU PROGRAMME PLURIANNUEL CONCERTE (PPC)</t>
  </si>
  <si>
    <t>oui</t>
  </si>
  <si>
    <t>non</t>
  </si>
  <si>
    <r>
      <t>·</t>
    </r>
    <r>
      <rPr>
        <sz val="7"/>
        <color theme="1"/>
        <rFont val="Times New Roman"/>
        <family val="1"/>
      </rPr>
      <t xml:space="preserve">        </t>
    </r>
    <r>
      <rPr>
        <sz val="11"/>
        <color theme="1"/>
        <rFont val="Calibri"/>
        <family val="2"/>
        <scheme val="minor"/>
      </rPr>
      <t>(**)Déclare avoir pris connaissance des conditions générales d'attribution et de versement des aides financières de l'Agence de l'Eau Artois Picardie et s'engage à en respecter les clauses,</t>
    </r>
  </si>
  <si>
    <r>
      <t>·</t>
    </r>
    <r>
      <rPr>
        <sz val="7"/>
        <color theme="1"/>
        <rFont val="Times New Roman"/>
        <family val="1"/>
      </rPr>
      <t xml:space="preserve">        </t>
    </r>
    <r>
      <rPr>
        <sz val="11"/>
        <color theme="1"/>
        <rFont val="Calibri"/>
        <family val="2"/>
        <scheme val="minor"/>
      </rPr>
      <t>Certifie ne pas avoir engagé les prestations et les travaux visés dans la demande,</t>
    </r>
  </si>
  <si>
    <t xml:space="preserve">Fait à : </t>
  </si>
  <si>
    <t xml:space="preserve">Nom du signataire : </t>
  </si>
  <si>
    <t xml:space="preserve">Fonction du signataire : </t>
  </si>
  <si>
    <t>Le mandataire déclare :</t>
  </si>
  <si>
    <t>ne solliciter aucune autre aide publique sur ce projet</t>
  </si>
  <si>
    <t>solliciter une aide publique sur ce projet</t>
  </si>
  <si>
    <t>L'opération est inscrite dans un Programme Pluriannuel Concerté (PPC) avec l’Agence de l'Eau Artois-Picardie :</t>
  </si>
  <si>
    <t>montant de :</t>
  </si>
  <si>
    <r>
      <t>·</t>
    </r>
    <r>
      <rPr>
        <sz val="7"/>
        <color theme="1"/>
        <rFont val="Times New Roman"/>
        <family val="1"/>
      </rPr>
      <t xml:space="preserve">        </t>
    </r>
    <r>
      <rPr>
        <sz val="11"/>
        <color theme="1"/>
        <rFont val="Calibri"/>
        <family val="2"/>
        <scheme val="minor"/>
      </rPr>
      <t xml:space="preserve">Sollicite la participation financière de l'Agence de l'Eau Artois Picardie pour la réalisation de l’opération décrite en objet d'un </t>
    </r>
  </si>
  <si>
    <t>Etude</t>
  </si>
  <si>
    <t>Chlore gazeux</t>
  </si>
  <si>
    <t>Eau de javel</t>
  </si>
  <si>
    <t>Autre (à préciser) :</t>
  </si>
  <si>
    <t>Renouvellement</t>
  </si>
  <si>
    <t>Complément</t>
  </si>
  <si>
    <t>1er équipement</t>
  </si>
  <si>
    <t>m3/an</t>
  </si>
  <si>
    <t>Secours</t>
  </si>
  <si>
    <t>Dilution</t>
  </si>
  <si>
    <t>Alimentation Permanente</t>
  </si>
  <si>
    <t xml:space="preserve"> double, entre :</t>
  </si>
  <si>
    <t>gravitaire</t>
  </si>
  <si>
    <t>avec surpresseur</t>
  </si>
  <si>
    <t>Installation de désinfection</t>
  </si>
  <si>
    <t>Unité de traitement</t>
  </si>
  <si>
    <t>Interconnexion ou raccordement</t>
  </si>
  <si>
    <t>Création de réservoir</t>
  </si>
  <si>
    <t>Mise en place de systèmes de télégestion</t>
  </si>
  <si>
    <t>Autre (à préciser) :</t>
  </si>
  <si>
    <t>Acquisition de matériel de recherche de fuites</t>
  </si>
  <si>
    <t>Campagnes de recherche de fuites</t>
  </si>
  <si>
    <t>Travaux de réparation de fuites et de remplacement de conduites</t>
  </si>
  <si>
    <t xml:space="preserve"> simple, entre :</t>
  </si>
  <si>
    <t>ALIMENTATION EN EAU POTABLE</t>
  </si>
  <si>
    <t>3.2 ETAT D'AVANCEMENT DU PROJET</t>
  </si>
  <si>
    <t>- Longueur de conduite concernée :</t>
  </si>
  <si>
    <t>- Volume d’eau économisé après travaux :</t>
  </si>
  <si>
    <t>%</t>
  </si>
  <si>
    <t>- Gain en rendement estimé après travaux :</t>
  </si>
  <si>
    <t>En bleu : champs à renseigner</t>
  </si>
  <si>
    <t>CONTEXTE GENERAL DES INTERVENTIONS DES OPERATIONS LIEES A 
L’ALIMENTATION EN EAU POTABLE</t>
  </si>
  <si>
    <t>DEMARCHE A SUIVRE POUR BENEFICIER D’UNE PARTICIPATION FINANCIERE DE 
L’AGENCE DE L'EAU</t>
  </si>
  <si>
    <t>Opération N° :</t>
  </si>
  <si>
    <r>
      <t>·</t>
    </r>
    <r>
      <rPr>
        <sz val="7"/>
        <color theme="1"/>
        <rFont val="Times New Roman"/>
        <family val="1"/>
      </rPr>
      <t xml:space="preserve">        </t>
    </r>
    <r>
      <rPr>
        <sz val="11"/>
        <color theme="1"/>
        <rFont val="Calibri"/>
        <family val="2"/>
        <scheme val="minor"/>
      </rPr>
      <t>Certifie sur l'honneur l'exactitude des renseignements fournis dans ce document et dans les pièces complémentaires, et tient à la disposition de l’Agence de l'Eau Artois Picardie tout document nécessaire à une expertise ou un audit,</t>
    </r>
  </si>
  <si>
    <t>Civilité</t>
  </si>
  <si>
    <t>X252</t>
  </si>
  <si>
    <t>X250</t>
  </si>
  <si>
    <t>X251</t>
  </si>
  <si>
    <t>X210</t>
  </si>
  <si>
    <t>01</t>
  </si>
  <si>
    <t>UT</t>
  </si>
  <si>
    <t>CP</t>
  </si>
  <si>
    <t>TI</t>
  </si>
  <si>
    <t>·      (*) Fournit une attestation de non récupération de la TVA si concerné,</t>
  </si>
  <si>
    <t>Monsieur</t>
  </si>
  <si>
    <t>Madame</t>
  </si>
  <si>
    <t>Mademoiselle</t>
  </si>
  <si>
    <t>le :</t>
  </si>
  <si>
    <t>Nature</t>
  </si>
  <si>
    <t>Type</t>
  </si>
  <si>
    <t>NATRAV</t>
  </si>
  <si>
    <t>LIGNES</t>
  </si>
  <si>
    <t>NSIRET</t>
  </si>
  <si>
    <t>NOPAYE</t>
  </si>
  <si>
    <t>NOMMO</t>
  </si>
  <si>
    <t>LIBCIVILITECONTACT</t>
  </si>
  <si>
    <t>NOMCONTACT</t>
  </si>
  <si>
    <t>Prénom et nom :</t>
  </si>
  <si>
    <t>E-mail :</t>
  </si>
  <si>
    <t>FDCONTACT</t>
  </si>
  <si>
    <t>TEL1CONTACT</t>
  </si>
  <si>
    <t>DESIGNATION</t>
  </si>
  <si>
    <t>LOCALISATION</t>
  </si>
  <si>
    <t>INSEE</t>
  </si>
  <si>
    <t>OPPORTUNITE</t>
  </si>
  <si>
    <t>DESCRIPTIF</t>
  </si>
  <si>
    <t>OBJECTIF_RESULTAT</t>
  </si>
  <si>
    <t>COFINANCEURS</t>
  </si>
  <si>
    <t>DEROG</t>
  </si>
  <si>
    <t>DDTRAV</t>
  </si>
  <si>
    <t>DFTRAV</t>
  </si>
  <si>
    <t>MTESTIME</t>
  </si>
  <si>
    <t>NOPPC</t>
  </si>
  <si>
    <t>NOOPEPPC</t>
  </si>
  <si>
    <t>ANNEEOPEPPC</t>
  </si>
  <si>
    <t>EMAILCONTACT</t>
  </si>
  <si>
    <t>TYPEOPERATION</t>
  </si>
  <si>
    <t>MODAL_RECEPT</t>
  </si>
  <si>
    <t>Autre  (à préciser) :</t>
  </si>
  <si>
    <t>Autre (à préciser)</t>
  </si>
  <si>
    <t>TYPEMONTANT</t>
  </si>
  <si>
    <t>DDEMANDE</t>
  </si>
  <si>
    <t>INDPH</t>
  </si>
  <si>
    <t>VALEUR</t>
  </si>
  <si>
    <t>Qualité/Fonction :</t>
  </si>
  <si>
    <t>TR</t>
  </si>
  <si>
    <t>RR</t>
  </si>
  <si>
    <t>IC</t>
  </si>
  <si>
    <t>Nom du délégataire :</t>
  </si>
  <si>
    <t>Désinfection</t>
  </si>
  <si>
    <t>Usine de traitement</t>
  </si>
  <si>
    <t>Création de forage</t>
  </si>
  <si>
    <t>Travaux d'adduction</t>
  </si>
  <si>
    <t>Création réservoir stockage</t>
  </si>
  <si>
    <t>Réhabilitation de réservoir</t>
  </si>
  <si>
    <t>Sectorisation</t>
  </si>
  <si>
    <t>Economie eau-recherche fuites</t>
  </si>
  <si>
    <t>N° Interlocuteur :</t>
  </si>
  <si>
    <t>3.1.5 Objectifs et résultats attendus :</t>
  </si>
  <si>
    <t>N° INSEE de la commune représentative de l'opération :</t>
  </si>
  <si>
    <t>3.1.3 Contexte :</t>
  </si>
  <si>
    <t>·      Accepte que l'Agence de l'Eau Artois-Picardie adapte, modifie et complète les informations de ce formulaire en fonction des besoins de l'instruction de la demande,</t>
  </si>
  <si>
    <t>Civilité :</t>
  </si>
  <si>
    <t>Adresse postale :</t>
  </si>
  <si>
    <t>N° SIRET :</t>
  </si>
  <si>
    <t>Nom :</t>
  </si>
  <si>
    <t>HT</t>
  </si>
  <si>
    <t>TTC</t>
  </si>
  <si>
    <t>(*)</t>
  </si>
  <si>
    <t>RZ</t>
  </si>
  <si>
    <t>EF</t>
  </si>
  <si>
    <t>MC</t>
  </si>
  <si>
    <t>HR</t>
  </si>
  <si>
    <t>EE</t>
  </si>
  <si>
    <t>06</t>
  </si>
  <si>
    <t>TT</t>
  </si>
  <si>
    <t>Télégestion</t>
  </si>
  <si>
    <t>Réparation de fuites</t>
  </si>
  <si>
    <t>FE</t>
  </si>
  <si>
    <t>IP</t>
  </si>
  <si>
    <t>LV</t>
  </si>
  <si>
    <t>m</t>
  </si>
  <si>
    <t>CODE_FORMULAIRE</t>
  </si>
  <si>
    <t>VERSION</t>
  </si>
  <si>
    <t>DATE_VERSION</t>
  </si>
  <si>
    <t>NB_OCCURENCES_FORMULAIRE</t>
  </si>
  <si>
    <t>Longueur du réseau de distribution (km)</t>
  </si>
  <si>
    <t>Travaux relatifs aux économies d'eau</t>
  </si>
  <si>
    <t>Travaux d'amélioration de la qualité de l'eau potable</t>
  </si>
  <si>
    <t>Travaux de sécurisation quantitative de l'eau potable</t>
  </si>
  <si>
    <t>Travaux relatifs à l'amélioration des performances des réseaux</t>
  </si>
  <si>
    <t>Création d'un nouveau captage</t>
  </si>
  <si>
    <t>Réhabilitation de l'étanchéité des cuves de réservoir</t>
  </si>
  <si>
    <t>Mise en place de d'appareils de mesure (compteurs de sectorisation, prélocalisateurs)</t>
  </si>
  <si>
    <t>OBJET_COURRIER</t>
  </si>
  <si>
    <t>PRIORITEDOSS</t>
  </si>
  <si>
    <t>Volume produit (m3)</t>
  </si>
  <si>
    <t>Volume acheté en gros (m3)</t>
  </si>
  <si>
    <t>Volume comptabilisé sur 365 jours (m3)</t>
  </si>
  <si>
    <t>Volume consommateurs sans comptage (m3)</t>
  </si>
  <si>
    <t>Volume de service du réseau (m3)</t>
  </si>
  <si>
    <r>
      <t xml:space="preserve">3.1.2 Localisation de l'opération </t>
    </r>
    <r>
      <rPr>
        <sz val="12"/>
        <color theme="1"/>
        <rFont val="Calibri"/>
        <family val="2"/>
        <scheme val="minor"/>
      </rPr>
      <t>(</t>
    </r>
    <r>
      <rPr>
        <i/>
        <sz val="12"/>
        <color theme="1"/>
        <rFont val="Calibri"/>
        <family val="2"/>
        <scheme val="minor"/>
      </rPr>
      <t>Nom de la commune et de la rue, des communes ou du périmètre de l'opération (unité de distribution, collectivité…)</t>
    </r>
    <r>
      <rPr>
        <b/>
        <sz val="12"/>
        <color theme="1"/>
        <rFont val="Calibri"/>
        <family val="2"/>
        <scheme val="minor"/>
      </rPr>
      <t>:</t>
    </r>
  </si>
  <si>
    <r>
      <t xml:space="preserve">2 - TYPE D'OPERATION ET ELEMENTS A JOINDRE 
</t>
    </r>
    <r>
      <rPr>
        <b/>
        <sz val="11"/>
        <color theme="1"/>
        <rFont val="Calibri"/>
        <family val="2"/>
        <scheme val="minor"/>
      </rPr>
      <t>POUR BENEFICIER D’UNE PARTICIPATION FINANCIERE DE L’AGENCE DE L'EAU</t>
    </r>
  </si>
  <si>
    <t>1.1 - RENSEIGNEMENTS ADMINISTRATIFS</t>
  </si>
  <si>
    <t>1.2 - RENSEIGNEMENTS TECHNIQUES CONCERNANT LE MAITRE D'OUVRAGE</t>
  </si>
  <si>
    <t>3.4 DEROGATIONS (techniques ou demande de démarrage anticipé …)</t>
  </si>
  <si>
    <t>4 -DECLARATION</t>
  </si>
  <si>
    <t>Valeurs</t>
  </si>
  <si>
    <t>Cofinancement, le mandataire déclare :</t>
  </si>
  <si>
    <t xml:space="preserve">Le rendement des réseaux d'eau potable de </t>
  </si>
  <si>
    <t>)</t>
  </si>
  <si>
    <t xml:space="preserve"> (</t>
  </si>
  <si>
    <t xml:space="preserve">% en </t>
  </si>
  <si>
    <t xml:space="preserve"> est </t>
  </si>
  <si>
    <t xml:space="preserve"> au rendement cible réglementaire</t>
  </si>
  <si>
    <t>%).</t>
  </si>
  <si>
    <t xml:space="preserve"> Cette opération de remplacement de réseaux fuyards s'inscrit dans un plan d'actions global d'amélioration du rendement mené par la collectivité.</t>
  </si>
  <si>
    <t>.</t>
  </si>
  <si>
    <t xml:space="preserve">  Le gain en rendement prévisionnel après travaux est de </t>
  </si>
  <si>
    <t xml:space="preserve"> m3/an.</t>
  </si>
  <si>
    <r>
      <t xml:space="preserve">Prix du service de l’eau potable hors assainissement </t>
    </r>
    <r>
      <rPr>
        <b/>
        <sz val="11"/>
        <color theme="1"/>
        <rFont val="Calibri"/>
        <family val="2"/>
      </rPr>
      <t>au m3</t>
    </r>
    <r>
      <rPr>
        <sz val="11"/>
        <color theme="1"/>
        <rFont val="Calibri"/>
        <family val="2"/>
      </rPr>
      <t xml:space="preserve"> pour 120 m3 (hors taxes et redevances, incluant la part fixe)</t>
    </r>
  </si>
  <si>
    <r>
      <t xml:space="preserve">3.1.1 Désignation de l'opération  </t>
    </r>
    <r>
      <rPr>
        <sz val="12"/>
        <color theme="1"/>
        <rFont val="Calibri"/>
        <family val="2"/>
        <scheme val="minor"/>
      </rPr>
      <t xml:space="preserve">(Indiquer l'une des 2 désignations suivantes : </t>
    </r>
    <r>
      <rPr>
        <i/>
        <sz val="12"/>
        <color theme="1"/>
        <rFont val="Calibri"/>
        <family val="2"/>
        <scheme val="minor"/>
      </rPr>
      <t>Travaux de réparation de fuites OU travaux de remplacement de conduites)</t>
    </r>
    <r>
      <rPr>
        <sz val="12"/>
        <color theme="1"/>
        <rFont val="Calibri"/>
        <family val="2"/>
        <scheme val="minor"/>
      </rPr>
      <t xml:space="preserve"> </t>
    </r>
    <r>
      <rPr>
        <b/>
        <sz val="12"/>
        <color theme="1"/>
        <rFont val="Calibri"/>
        <family val="2"/>
        <scheme val="minor"/>
      </rPr>
      <t>:</t>
    </r>
  </si>
  <si>
    <r>
      <t xml:space="preserve">3.1.4 Descriptif technique de l'opération : 
</t>
    </r>
    <r>
      <rPr>
        <sz val="12"/>
        <color theme="1"/>
        <rFont val="Calibri"/>
        <family val="2"/>
        <scheme val="minor"/>
      </rPr>
      <t>P</t>
    </r>
    <r>
      <rPr>
        <i/>
        <sz val="12"/>
        <color theme="1"/>
        <rFont val="Calibri"/>
        <family val="2"/>
        <scheme val="minor"/>
      </rPr>
      <t>réciser les linéaires, les matériaux, les diamètres OU le type de réparation de fuites, les quantités…
Si l'opération comprend également une intervention sur les branchements, préciser le nombre de branchements et le linéaire associé.</t>
    </r>
  </si>
  <si>
    <t>auprès de (préciser les organismes et montants)</t>
  </si>
  <si>
    <t>Dans le cas où la collectivité possède plusieurs unités de distribution et que l'opération concerne spécifiquement l'une d'entre elle, les indicateurs ci-dessous sont à renseigner pour cette unité de distribution.</t>
  </si>
  <si>
    <t xml:space="preserve">- La délibération approuvant l’opération,
- Le détail estimatif ou le devis détaillé,
- Le plan de financement ainsi que l’impact de l’opération sur le prix de  l’eau,
</t>
  </si>
  <si>
    <t>L’Agence se réserve le droit de demander tout renseignement complémentaire nécessaire à l'instruction de la demande de participation financière.</t>
  </si>
  <si>
    <t>Pièces à fournir pour toute demande d'aide financière :</t>
  </si>
  <si>
    <t xml:space="preserve">- Les résultats attendus en matière d’amélioration de rendement du réseau et de réduction des pertes
- Le diagnostic ou plan d’actions reprenant la démarche de hiérarchisation et de priorisation des travaux de renouvellement 
(recensement des fuites, casses de conduites, matériaux sensibles …)
- Un plan de localisation des travaux à l’échelle 1/25 000ème
- Un plan de masse des travaux
</t>
  </si>
  <si>
    <t>Indicateur à compléter :</t>
  </si>
  <si>
    <t>- Facteur de pondération :</t>
  </si>
  <si>
    <r>
      <t xml:space="preserve">Afin de nous permettre d'instruire votre demande, vous voudrez bien joindre au dossier type ci-joint complété :
- La délibération approuvant l’opération,
- Le détail estimatif ou le devis détaillé,
- Le plan de financement ainsi que l’impact de l’opération sur le prix de  l’eau,
- Les résultats attendus en matière d’amélioration de rendement du réseau et de réduction des pertes,
- Le diagnostic ou plan d’actions reprenant la démarche de hiérarchisation et de priorisation des travaux de renouvellement (recensement des fuites, casses de conduites, matériaux sensibles …),
- Un plan de localisation des travaux à l’échelle 1/25 000ème,
- Un plan de masse des travaux,
</t>
    </r>
    <r>
      <rPr>
        <i/>
        <sz val="11"/>
        <color theme="1"/>
        <rFont val="Calibri"/>
        <family val="2"/>
        <scheme val="minor"/>
      </rPr>
      <t>L’Agence se réserve le droit de demander tout renseignement complémentaire nécessaire à l'instruction de la demande de participation financière.</t>
    </r>
  </si>
  <si>
    <t xml:space="preserve">
Dans le cadre de son X° Programme Pluriannuel d'Intervention 2013-2018, l'Agence de l'eau Artois-Picardie peut participer financièrement aux actions relatives à une gestion équilibrée et économe de la ressource en eau et des milieux aquatiques, à l'amélioration des ressources en eau, à la satisfaction des besoins et à la protection des milieux naturels en luttant contre la pollution et le gaspillage ainsi qu'au développement de la connaissance des milieux naturels aquatiques.
Plusieurs directives européennes et la mise en œuvre des engagements du Grenelle de l’environnement et du Grenelle de la mer imposent les règles et objectifs à atteindre.
La Directive Cadre sur l’Eau (directive DCE 2000/60/CE du 23 octobre 2000) établit notamment un cadre pour une politique communautaire dans le domaine de l’eau et fixe plusieurs objectifs :
• atteindre un bon état des eaux en 2015,
• réduire progressivement les rejets, émissions ou pertes pour les substances prioritaires,
• et supprimer les rejets d’ici à 2021 des substances prioritaires dangereuses.
Les participations financières prévues par la délibération N° 16-A-043 du Conseil d’Administration du 14 octobre 2016 – « Alimentation en eau potable », peuvent concerner :
• les études,
• les unités de traitement et les travaux d’adduction d’eau,
• les opérations d’intérêt général permettant une utilisation maîtrisée et économe des ressources en eau.
Toutes les délibérations sont consultables sur le site de l’Agence de l’eau à l’adresse suivante :
 http://www.eau-artois-picardie.fr/les-deliberations-par-domaine-dintervention
</t>
  </si>
  <si>
    <r>
      <t xml:space="preserve">3.1.3 Contexte </t>
    </r>
    <r>
      <rPr>
        <i/>
        <sz val="12"/>
        <color theme="1"/>
        <rFont val="Calibri"/>
        <family val="2"/>
        <scheme val="minor"/>
      </rPr>
      <t>(le contexte ci-dessous est proposé par défaut):</t>
    </r>
  </si>
  <si>
    <t>AAP</t>
  </si>
  <si>
    <t>IG</t>
  </si>
  <si>
    <t>GR</t>
  </si>
  <si>
    <t xml:space="preserve">       Si besoin, ce contexte peut être complété ci-dessous :</t>
  </si>
  <si>
    <r>
      <t>Indice linéaire de consommation (m</t>
    </r>
    <r>
      <rPr>
        <vertAlign val="superscript"/>
        <sz val="11"/>
        <color theme="0" tint="-0.499984740745262"/>
        <rFont val="Calibri"/>
        <family val="2"/>
      </rPr>
      <t>3</t>
    </r>
    <r>
      <rPr>
        <sz val="11"/>
        <color theme="0" tint="-0.499984740745262"/>
        <rFont val="Calibri"/>
        <family val="2"/>
      </rPr>
      <t>/km/j)</t>
    </r>
  </si>
  <si>
    <r>
      <t>Indice linéaire de perte (m</t>
    </r>
    <r>
      <rPr>
        <vertAlign val="superscript"/>
        <sz val="11"/>
        <color theme="0" tint="-0.499984740745262"/>
        <rFont val="Calibri"/>
        <family val="2"/>
      </rPr>
      <t>3</t>
    </r>
    <r>
      <rPr>
        <sz val="11"/>
        <color theme="0" tint="-0.499984740745262"/>
        <rFont val="Calibri"/>
        <family val="2"/>
      </rPr>
      <t>/km/j)</t>
    </r>
  </si>
  <si>
    <t>Pour l’année (dernière année connue) :</t>
  </si>
  <si>
    <t xml:space="preserve"> </t>
  </si>
  <si>
    <t>F_DPF_AEAP_AAP_FUITE</t>
  </si>
  <si>
    <t xml:space="preserve">Le volume prévisionnel d'eau économisé après travaux est de </t>
  </si>
  <si>
    <r>
      <t xml:space="preserve">- Vous devez déposer auprès de l’Agence de l’Eau un dossier de demande de participation financière complet </t>
    </r>
    <r>
      <rPr>
        <u/>
        <sz val="11"/>
        <color theme="1"/>
        <rFont val="Calibri"/>
        <family val="2"/>
        <scheme val="minor"/>
      </rPr>
      <t xml:space="preserve">avant toute commande pour les travaux ou toute consultation pour les études,
</t>
    </r>
    <r>
      <rPr>
        <sz val="11"/>
        <color theme="1"/>
        <rFont val="Calibri"/>
        <family val="2"/>
        <scheme val="minor"/>
      </rPr>
      <t xml:space="preserve">
- L’instruction sera possible à la condition que vous établissiez et joigniez tous les documents nécessaires :
               o le fichier Excel complété (étapes 1 à 4),
               o les pièces complémentaires demandées,
- Si vous jugez certaines informations confidentielles, celles-ci devront être expressément mentionnées et ne seront pas communiquées à l'extérieur de l'Agence de l'Eau sans votre autorisation,
- </t>
    </r>
    <r>
      <rPr>
        <b/>
        <u/>
        <sz val="11"/>
        <color theme="1"/>
        <rFont val="Calibri"/>
        <family val="2"/>
        <scheme val="minor"/>
      </rPr>
      <t>Si vous ne connaissez pas votre No d'interlocuteur</t>
    </r>
    <r>
      <rPr>
        <sz val="11"/>
        <color theme="1"/>
        <rFont val="Calibri"/>
        <family val="2"/>
        <scheme val="minor"/>
      </rPr>
      <t xml:space="preserve"> :
Celui est nécessaire au dépôt de votre demande. Pour l'obtenir, veuillez nous envoyer un mail à </t>
    </r>
    <r>
      <rPr>
        <b/>
        <u/>
        <sz val="12"/>
        <color rgb="FF0070C0"/>
        <rFont val="Calibri"/>
        <family val="2"/>
        <scheme val="minor"/>
      </rPr>
      <t>demandepf@eau-artois-picardie.fr</t>
    </r>
    <r>
      <rPr>
        <b/>
        <sz val="11"/>
        <color theme="1"/>
        <rFont val="Calibri"/>
        <family val="2"/>
        <scheme val="minor"/>
      </rPr>
      <t xml:space="preserve"> </t>
    </r>
    <r>
      <rPr>
        <sz val="11"/>
        <color theme="1"/>
        <rFont val="Calibri"/>
        <family val="2"/>
        <scheme val="minor"/>
      </rPr>
      <t xml:space="preserve">contenant votre No SIRET et raison sociale. Celui-ci vous sera communiqué afin de compléter le présent formulaire.
- N’hésitez pas à contacter votre correspondant :
               o Mission littoral au 03.21.30.95.75,
               o Mission Mer du Nord au 03.27.99.90.76,
               o Mission Picardie au 03.22.91.94.88,
Nous vous informerons à l’issue de l’instruction de la suite donnée à votre demande. </t>
    </r>
  </si>
  <si>
    <t xml:space="preserve">(**) Délibération n° 17-A-037 du Conseil d’Administration du 13 octobre 2017 relative aux modalités générales des interventions financières de l’Agence consultable sur le site internet de l’Agence </t>
  </si>
  <si>
    <r>
      <t>Dans le cadre de la participation à l’appel à projets, la demande de participation financière doit être dûment complétée (</t>
    </r>
    <r>
      <rPr>
        <b/>
        <u/>
        <sz val="11"/>
        <color theme="1"/>
        <rFont val="Calibri"/>
        <family val="2"/>
        <scheme val="minor"/>
      </rPr>
      <t xml:space="preserve">en veillant à utiliser le logiciel </t>
    </r>
    <r>
      <rPr>
        <b/>
        <u/>
        <sz val="12"/>
        <color theme="1"/>
        <rFont val="Calibri"/>
        <family val="2"/>
        <scheme val="minor"/>
      </rPr>
      <t>Excel version 2010</t>
    </r>
    <r>
      <rPr>
        <b/>
        <u/>
        <sz val="11"/>
        <color theme="1"/>
        <rFont val="Calibri"/>
        <family val="2"/>
        <scheme val="minor"/>
      </rPr>
      <t xml:space="preserve"> minimum pour un fonctionnement optimal du présent formulaire</t>
    </r>
    <r>
      <rPr>
        <sz val="11"/>
        <color theme="1"/>
        <rFont val="Calibri"/>
        <family val="2"/>
        <scheme val="minor"/>
      </rPr>
      <t xml:space="preserve">), datée et transmise par voie dématérialisée, l'ensemble des documents (formulaire Excel et pièces complémentaires) devant être </t>
    </r>
    <r>
      <rPr>
        <u/>
        <sz val="11"/>
        <color theme="1"/>
        <rFont val="Calibri"/>
        <family val="2"/>
        <scheme val="minor"/>
      </rPr>
      <t>zippé en une seule pièce jointe</t>
    </r>
    <r>
      <rPr>
        <sz val="11"/>
        <color theme="1"/>
        <rFont val="Calibri"/>
        <family val="2"/>
        <scheme val="minor"/>
      </rPr>
      <t xml:space="preserve"> et envoyé à : </t>
    </r>
    <r>
      <rPr>
        <b/>
        <u/>
        <sz val="12"/>
        <color rgb="FF0070C0"/>
        <rFont val="Calibri"/>
        <family val="2"/>
        <scheme val="minor"/>
      </rPr>
      <t>demandepf@eau-artois-picardie.fr</t>
    </r>
    <r>
      <rPr>
        <u/>
        <sz val="11"/>
        <color rgb="FF0070C0"/>
        <rFont val="Calibri"/>
        <family val="2"/>
        <scheme val="minor"/>
      </rPr>
      <t xml:space="preserve"> </t>
    </r>
    <r>
      <rPr>
        <sz val="11"/>
        <color theme="1"/>
        <rFont val="Calibri"/>
        <family val="2"/>
        <scheme val="minor"/>
      </rPr>
      <t xml:space="preserve">
Dates limites de réception des candidatures : 13 Avril 2018, puis 17 Août 2018.</t>
    </r>
  </si>
  <si>
    <t>3.0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</si>
</sst>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quot; m3&quot;"/>
    <numFmt numFmtId="165" formatCode="##,##0.0&quot; km&quot;"/>
    <numFmt numFmtId="166" formatCode="##,##0.0&quot; m3/km/j&quot;"/>
    <numFmt numFmtId="167" formatCode="##,##0.0&quot; %&quot;"/>
    <numFmt numFmtId="168" formatCode="#,##0.00\ &quot;€&quot;"/>
    <numFmt numFmtId="169" formatCode="##,##0.00&quot; €/m3&quot;"/>
    <numFmt numFmtId="170" formatCode="0#&quot; &quot;##&quot; &quot;##&quot; &quot;##&quot; &quot;##"/>
    <numFmt numFmtId="171" formatCode="##,##0.00&quot; %&quot;"/>
    <numFmt numFmtId="172" formatCode="##,##0.00&quot; m3/km/j&quot;"/>
  </numFmts>
  <fonts count="32" x14ac:knownFonts="1">
    <font>
      <sz val="11"/>
      <color theme="1"/>
      <name val="Calibri"/>
      <family val="2"/>
      <scheme val="minor"/>
    </font>
    <font>
      <sz val="11"/>
      <color theme="0"/>
      <name val="Calibri"/>
      <family val="2"/>
      <scheme val="minor"/>
    </font>
    <font>
      <b/>
      <sz val="12"/>
      <color theme="1"/>
      <name val="Calibri"/>
      <family val="2"/>
    </font>
    <font>
      <sz val="12"/>
      <color theme="1"/>
      <name val="Calibri"/>
      <family val="2"/>
      <scheme val="minor"/>
    </font>
    <font>
      <b/>
      <sz val="12"/>
      <color theme="1"/>
      <name val="Calibri"/>
      <family val="2"/>
      <scheme val="minor"/>
    </font>
    <font>
      <sz val="10"/>
      <color theme="1"/>
      <name val="Calibri"/>
      <family val="2"/>
    </font>
    <font>
      <sz val="9"/>
      <color theme="1"/>
      <name val="Calibri"/>
      <family val="2"/>
    </font>
    <font>
      <b/>
      <sz val="16"/>
      <color theme="1"/>
      <name val="Calibri"/>
      <family val="2"/>
      <scheme val="minor"/>
    </font>
    <font>
      <sz val="12"/>
      <color theme="0"/>
      <name val="Calibri"/>
      <family val="2"/>
      <scheme val="minor"/>
    </font>
    <font>
      <sz val="11"/>
      <color theme="1"/>
      <name val="Calibri"/>
      <family val="2"/>
    </font>
    <font>
      <b/>
      <sz val="11"/>
      <color theme="1"/>
      <name val="Calibri"/>
      <family val="2"/>
    </font>
    <font>
      <b/>
      <sz val="11"/>
      <color theme="1"/>
      <name val="Calibri"/>
      <family val="2"/>
      <scheme val="minor"/>
    </font>
    <font>
      <i/>
      <sz val="12"/>
      <color rgb="FFFF0000"/>
      <name val="Calibri"/>
      <family val="2"/>
      <scheme val="minor"/>
    </font>
    <font>
      <sz val="12"/>
      <color theme="1" tint="4.9989318521683403E-2"/>
      <name val="Calibri"/>
      <family val="2"/>
      <scheme val="minor"/>
    </font>
    <font>
      <sz val="12"/>
      <color theme="1"/>
      <name val="Calibri"/>
      <family val="2"/>
    </font>
    <font>
      <sz val="7"/>
      <color theme="1"/>
      <name val="Times New Roman"/>
      <family val="1"/>
    </font>
    <font>
      <i/>
      <sz val="11"/>
      <color theme="1"/>
      <name val="Calibri"/>
      <family val="2"/>
      <scheme val="minor"/>
    </font>
    <font>
      <sz val="11"/>
      <name val="Calibri"/>
      <family val="2"/>
      <scheme val="minor"/>
    </font>
    <font>
      <u/>
      <sz val="11"/>
      <color theme="10"/>
      <name val="Calibri"/>
      <family val="2"/>
      <scheme val="minor"/>
    </font>
    <font>
      <sz val="10"/>
      <color theme="1"/>
      <name val="Segoe UI"/>
      <family val="2"/>
    </font>
    <font>
      <i/>
      <sz val="12"/>
      <color theme="1"/>
      <name val="Calibri"/>
      <family val="2"/>
      <scheme val="minor"/>
    </font>
    <font>
      <u/>
      <sz val="11"/>
      <color rgb="FF0070C0"/>
      <name val="Calibri"/>
      <family val="2"/>
      <scheme val="minor"/>
    </font>
    <font>
      <u/>
      <sz val="11"/>
      <color theme="1"/>
      <name val="Calibri"/>
      <family val="2"/>
      <scheme val="minor"/>
    </font>
    <font>
      <sz val="9"/>
      <color indexed="81"/>
      <name val="Tahoma"/>
      <family val="2"/>
    </font>
    <font>
      <b/>
      <sz val="9"/>
      <color indexed="81"/>
      <name val="Tahoma"/>
      <family val="2"/>
    </font>
    <font>
      <sz val="12"/>
      <color theme="0" tint="-0.499984740745262"/>
      <name val="Calibri"/>
      <family val="2"/>
      <scheme val="minor"/>
    </font>
    <font>
      <sz val="11"/>
      <color theme="0" tint="-0.499984740745262"/>
      <name val="Calibri"/>
      <family val="2"/>
      <scheme val="minor"/>
    </font>
    <font>
      <sz val="11"/>
      <color theme="0" tint="-0.499984740745262"/>
      <name val="Calibri"/>
      <family val="2"/>
    </font>
    <font>
      <vertAlign val="superscript"/>
      <sz val="11"/>
      <color theme="0" tint="-0.499984740745262"/>
      <name val="Calibri"/>
      <family val="2"/>
    </font>
    <font>
      <b/>
      <u/>
      <sz val="11"/>
      <color theme="1"/>
      <name val="Calibri"/>
      <family val="2"/>
      <scheme val="minor"/>
    </font>
    <font>
      <b/>
      <u/>
      <sz val="12"/>
      <color rgb="FF0070C0"/>
      <name val="Calibri"/>
      <family val="2"/>
      <scheme val="minor"/>
    </font>
    <font>
      <b/>
      <u/>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2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indexed="64"/>
      </bottom>
      <diagonal/>
    </border>
    <border>
      <left/>
      <right style="thin">
        <color auto="1"/>
      </right>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dotted">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s>
  <cellStyleXfs count="2">
    <xf numFmtId="0" fontId="0" fillId="0" borderId="0"/>
    <xf numFmtId="0" fontId="18" fillId="0" borderId="0" applyNumberFormat="0" applyFill="0" applyBorder="0" applyAlignment="0" applyProtection="0"/>
  </cellStyleXfs>
  <cellXfs count="286">
    <xf numFmtId="0" fontId="0" fillId="0" borderId="0" xfId="0"/>
    <xf numFmtId="0" fontId="0" fillId="0" borderId="0" xfId="0"/>
    <xf numFmtId="0" fontId="5" fillId="0" borderId="4"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0" fillId="0" borderId="10" xfId="0" applyBorder="1" applyProtection="1"/>
    <xf numFmtId="0" fontId="2" fillId="0" borderId="4" xfId="0" applyFont="1" applyBorder="1" applyAlignment="1" applyProtection="1">
      <alignment vertical="center"/>
    </xf>
    <xf numFmtId="0" fontId="0" fillId="0" borderId="5" xfId="0" applyBorder="1" applyAlignment="1" applyProtection="1">
      <alignment vertical="center"/>
    </xf>
    <xf numFmtId="0" fontId="0" fillId="0" borderId="7" xfId="0" applyFont="1" applyBorder="1" applyAlignment="1" applyProtection="1">
      <alignment horizontal="right" vertical="center"/>
    </xf>
    <xf numFmtId="0" fontId="0" fillId="0" borderId="9" xfId="0" applyFont="1" applyBorder="1" applyAlignment="1" applyProtection="1">
      <alignment horizontal="right" vertical="center"/>
    </xf>
    <xf numFmtId="0" fontId="0" fillId="0" borderId="11" xfId="0" applyBorder="1" applyProtection="1"/>
    <xf numFmtId="0" fontId="4" fillId="0" borderId="0" xfId="0" applyFont="1" applyBorder="1" applyProtection="1"/>
    <xf numFmtId="0" fontId="3" fillId="0" borderId="0" xfId="0" applyFont="1" applyBorder="1" applyProtection="1"/>
    <xf numFmtId="0" fontId="7" fillId="0" borderId="0" xfId="0" applyFont="1" applyFill="1" applyBorder="1" applyAlignment="1" applyProtection="1">
      <alignment horizontal="center"/>
    </xf>
    <xf numFmtId="0" fontId="12" fillId="0" borderId="3" xfId="0" applyFont="1" applyBorder="1" applyAlignment="1" applyProtection="1">
      <alignment vertical="center"/>
    </xf>
    <xf numFmtId="0" fontId="4" fillId="0" borderId="10" xfId="0" applyFont="1" applyBorder="1" applyProtection="1"/>
    <xf numFmtId="0" fontId="3" fillId="0" borderId="10" xfId="0" applyFont="1" applyBorder="1" applyProtection="1"/>
    <xf numFmtId="0" fontId="8" fillId="0" borderId="7" xfId="0" applyFont="1" applyBorder="1" applyAlignment="1" applyProtection="1">
      <alignment horizontal="right"/>
    </xf>
    <xf numFmtId="0" fontId="8" fillId="0" borderId="9" xfId="0" applyFont="1" applyBorder="1" applyAlignment="1" applyProtection="1">
      <alignment horizontal="right"/>
    </xf>
    <xf numFmtId="0" fontId="0" fillId="0" borderId="0" xfId="0" applyBorder="1"/>
    <xf numFmtId="0" fontId="0" fillId="0" borderId="0" xfId="0" applyBorder="1" applyAlignment="1" applyProtection="1">
      <alignment vertical="top"/>
    </xf>
    <xf numFmtId="0" fontId="0" fillId="0" borderId="7" xfId="0" applyBorder="1" applyProtection="1"/>
    <xf numFmtId="0" fontId="11" fillId="0" borderId="7" xfId="0" applyFont="1" applyBorder="1" applyAlignment="1" applyProtection="1">
      <alignment horizontal="right" vertical="center"/>
    </xf>
    <xf numFmtId="0" fontId="11" fillId="0" borderId="7" xfId="0" applyFont="1" applyBorder="1" applyAlignment="1" applyProtection="1">
      <alignment horizontal="right"/>
    </xf>
    <xf numFmtId="0" fontId="0" fillId="0" borderId="8" xfId="0" applyBorder="1" applyAlignment="1" applyProtection="1">
      <alignment vertical="top"/>
    </xf>
    <xf numFmtId="0" fontId="0" fillId="0" borderId="7" xfId="0" applyFill="1" applyBorder="1" applyAlignment="1" applyProtection="1">
      <alignment horizontal="right" vertical="center"/>
    </xf>
    <xf numFmtId="0" fontId="1" fillId="0" borderId="7" xfId="0" applyFont="1" applyBorder="1" applyAlignment="1" applyProtection="1">
      <alignment horizontal="right"/>
    </xf>
    <xf numFmtId="0" fontId="0" fillId="0" borderId="4" xfId="0" applyBorder="1" applyProtection="1"/>
    <xf numFmtId="1" fontId="3" fillId="0" borderId="0" xfId="0" applyNumberFormat="1" applyFont="1" applyFill="1" applyBorder="1" applyAlignment="1" applyProtection="1">
      <alignment vertical="center"/>
      <protection locked="0"/>
    </xf>
    <xf numFmtId="0" fontId="0" fillId="0" borderId="0" xfId="0"/>
    <xf numFmtId="0" fontId="0" fillId="0" borderId="0" xfId="0" applyAlignment="1">
      <alignment vertical="top"/>
    </xf>
    <xf numFmtId="0" fontId="5" fillId="0" borderId="4" xfId="0" applyFont="1" applyBorder="1" applyAlignment="1">
      <alignment horizontal="left" vertical="top" wrapText="1"/>
    </xf>
    <xf numFmtId="0" fontId="0" fillId="0" borderId="5" xfId="0" applyBorder="1" applyAlignment="1">
      <alignment vertical="top"/>
    </xf>
    <xf numFmtId="0" fontId="5" fillId="0" borderId="7" xfId="0" applyFont="1" applyBorder="1" applyAlignment="1">
      <alignment horizontal="left" vertical="top" wrapText="1"/>
    </xf>
    <xf numFmtId="0" fontId="0" fillId="0" borderId="0" xfId="0" applyBorder="1" applyAlignment="1">
      <alignment vertical="top"/>
    </xf>
    <xf numFmtId="0" fontId="7" fillId="0" borderId="0" xfId="0" applyFont="1" applyFill="1" applyBorder="1" applyAlignment="1" applyProtection="1">
      <alignment horizontal="center" vertical="center" wrapText="1"/>
    </xf>
    <xf numFmtId="0" fontId="0" fillId="0" borderId="6" xfId="0" applyBorder="1" applyAlignment="1" applyProtection="1">
      <alignment vertical="top"/>
    </xf>
    <xf numFmtId="0" fontId="0" fillId="0" borderId="7" xfId="0" applyBorder="1"/>
    <xf numFmtId="14" fontId="0" fillId="0" borderId="0" xfId="0" applyNumberFormat="1"/>
    <xf numFmtId="49" fontId="0" fillId="0" borderId="0" xfId="0" applyNumberFormat="1" applyFont="1" applyBorder="1" applyAlignment="1">
      <alignment horizontal="left"/>
    </xf>
    <xf numFmtId="0" fontId="0" fillId="0" borderId="0" xfId="0" applyBorder="1" applyAlignment="1" applyProtection="1">
      <alignment vertical="center"/>
    </xf>
    <xf numFmtId="0" fontId="14" fillId="0" borderId="7" xfId="0" applyFont="1" applyBorder="1" applyAlignment="1" applyProtection="1">
      <alignment horizontal="right" vertical="center"/>
    </xf>
    <xf numFmtId="0" fontId="0" fillId="2" borderId="0" xfId="0" applyFill="1"/>
    <xf numFmtId="49" fontId="9" fillId="2" borderId="0" xfId="0" applyNumberFormat="1" applyFont="1" applyFill="1" applyBorder="1" applyAlignment="1">
      <alignment vertical="center" wrapText="1"/>
    </xf>
    <xf numFmtId="49" fontId="0" fillId="2" borderId="0" xfId="0" applyNumberFormat="1" applyFill="1"/>
    <xf numFmtId="49" fontId="9" fillId="0" borderId="0" xfId="0" applyNumberFormat="1" applyFont="1" applyFill="1" applyBorder="1" applyAlignment="1">
      <alignment vertical="center" wrapText="1"/>
    </xf>
    <xf numFmtId="49" fontId="0" fillId="0" borderId="0" xfId="0" applyNumberFormat="1"/>
    <xf numFmtId="0" fontId="0" fillId="5" borderId="0" xfId="0" applyFill="1"/>
    <xf numFmtId="0" fontId="0" fillId="5" borderId="7" xfId="0" applyFont="1" applyFill="1" applyBorder="1" applyAlignment="1" applyProtection="1">
      <alignment horizontal="right" vertical="center"/>
    </xf>
    <xf numFmtId="0" fontId="0" fillId="5" borderId="0" xfId="0" applyFill="1" applyAlignment="1">
      <alignment horizontal="right"/>
    </xf>
    <xf numFmtId="0" fontId="0" fillId="5" borderId="7" xfId="0" applyFill="1" applyBorder="1" applyAlignment="1" applyProtection="1">
      <alignment horizontal="right" vertical="center"/>
    </xf>
    <xf numFmtId="49" fontId="0" fillId="5" borderId="0" xfId="0" applyNumberFormat="1" applyFill="1"/>
    <xf numFmtId="49" fontId="0" fillId="0" borderId="0" xfId="0" applyNumberFormat="1" applyFill="1"/>
    <xf numFmtId="0" fontId="0" fillId="0" borderId="0" xfId="0" applyFill="1"/>
    <xf numFmtId="0" fontId="9" fillId="0" borderId="0" xfId="0" applyFont="1" applyFill="1" applyBorder="1" applyAlignment="1">
      <alignment vertical="center" wrapText="1"/>
    </xf>
    <xf numFmtId="0" fontId="0" fillId="0" borderId="0" xfId="0" applyAlignment="1">
      <alignment horizontal="center"/>
    </xf>
    <xf numFmtId="49" fontId="3" fillId="0" borderId="0" xfId="0" applyNumberFormat="1" applyFont="1" applyFill="1" applyBorder="1" applyAlignment="1" applyProtection="1">
      <alignment horizontal="left" vertical="top"/>
      <protection locked="0"/>
    </xf>
    <xf numFmtId="0" fontId="0" fillId="0" borderId="5" xfId="0" applyBorder="1" applyAlignment="1" applyProtection="1">
      <alignment vertical="top"/>
    </xf>
    <xf numFmtId="0" fontId="0" fillId="0" borderId="6" xfId="0" applyBorder="1" applyProtection="1"/>
    <xf numFmtId="0" fontId="0" fillId="0" borderId="8" xfId="0" applyBorder="1" applyProtection="1"/>
    <xf numFmtId="0" fontId="4" fillId="0" borderId="4" xfId="0" applyFont="1" applyBorder="1" applyAlignment="1" applyProtection="1">
      <alignment horizontal="left" vertical="center"/>
    </xf>
    <xf numFmtId="0" fontId="0" fillId="0" borderId="7" xfId="0" applyBorder="1" applyAlignment="1" applyProtection="1">
      <alignment horizontal="right" vertical="center"/>
    </xf>
    <xf numFmtId="0" fontId="0" fillId="0" borderId="0" xfId="0" applyBorder="1" applyProtection="1"/>
    <xf numFmtId="0" fontId="0" fillId="0" borderId="5" xfId="0" applyBorder="1" applyProtection="1"/>
    <xf numFmtId="0" fontId="0" fillId="0" borderId="7" xfId="0" applyBorder="1" applyAlignment="1" applyProtection="1">
      <alignment horizontal="right"/>
    </xf>
    <xf numFmtId="0" fontId="0" fillId="0" borderId="0" xfId="0" applyFill="1" applyBorder="1" applyProtection="1"/>
    <xf numFmtId="0" fontId="0" fillId="0" borderId="8" xfId="0" applyFill="1" applyBorder="1" applyProtection="1"/>
    <xf numFmtId="49" fontId="3" fillId="0" borderId="16" xfId="0" applyNumberFormat="1" applyFont="1" applyFill="1" applyBorder="1" applyAlignment="1" applyProtection="1">
      <alignment vertical="top"/>
      <protection locked="0"/>
    </xf>
    <xf numFmtId="49" fontId="3" fillId="0" borderId="10" xfId="0" applyNumberFormat="1" applyFont="1" applyFill="1" applyBorder="1" applyAlignment="1" applyProtection="1">
      <alignment horizontal="left" vertical="top"/>
      <protection locked="0"/>
    </xf>
    <xf numFmtId="49" fontId="3" fillId="3" borderId="15" xfId="0" applyNumberFormat="1" applyFont="1" applyFill="1" applyBorder="1" applyAlignment="1" applyProtection="1">
      <alignment vertical="top"/>
      <protection locked="0"/>
    </xf>
    <xf numFmtId="168" fontId="0" fillId="0" borderId="15" xfId="0" applyNumberFormat="1" applyFill="1" applyBorder="1" applyAlignment="1" applyProtection="1">
      <alignment horizontal="right" vertical="center" wrapText="1"/>
      <protection locked="0"/>
    </xf>
    <xf numFmtId="49" fontId="0" fillId="0" borderId="15" xfId="0" applyNumberFormat="1" applyFill="1" applyBorder="1" applyAlignment="1" applyProtection="1">
      <alignment vertical="center" wrapText="1"/>
      <protection locked="0"/>
    </xf>
    <xf numFmtId="0" fontId="0" fillId="0" borderId="0" xfId="0" applyNumberFormat="1"/>
    <xf numFmtId="0" fontId="0" fillId="0" borderId="15" xfId="0" applyBorder="1" applyAlignment="1" applyProtection="1">
      <alignment vertical="center"/>
      <protection locked="0"/>
    </xf>
    <xf numFmtId="49" fontId="0" fillId="0" borderId="11" xfId="0" applyNumberFormat="1" applyBorder="1" applyAlignment="1" applyProtection="1">
      <alignment horizontal="left" vertical="center"/>
      <protection locked="0"/>
    </xf>
    <xf numFmtId="14" fontId="3" fillId="0" borderId="2" xfId="0" applyNumberFormat="1" applyFont="1" applyBorder="1" applyAlignment="1" applyProtection="1">
      <alignment horizontal="left" vertical="center"/>
      <protection locked="0"/>
    </xf>
    <xf numFmtId="0" fontId="14" fillId="0" borderId="17" xfId="0" applyFont="1" applyBorder="1" applyAlignment="1" applyProtection="1">
      <alignment vertical="top" wrapText="1"/>
      <protection locked="0"/>
    </xf>
    <xf numFmtId="14" fontId="0" fillId="0" borderId="15" xfId="0" applyNumberFormat="1" applyFont="1" applyBorder="1" applyProtection="1">
      <protection locked="0"/>
    </xf>
    <xf numFmtId="3" fontId="0" fillId="0" borderId="15" xfId="0" applyNumberFormat="1" applyBorder="1" applyAlignment="1" applyProtection="1">
      <alignment horizontal="right"/>
      <protection locked="0"/>
    </xf>
    <xf numFmtId="49" fontId="3" fillId="0" borderId="0" xfId="0" applyNumberFormat="1" applyFont="1" applyFill="1" applyBorder="1" applyAlignment="1" applyProtection="1">
      <alignment horizontal="left" vertical="top"/>
    </xf>
    <xf numFmtId="49" fontId="3" fillId="0" borderId="8" xfId="0" applyNumberFormat="1" applyFont="1" applyFill="1" applyBorder="1" applyAlignment="1" applyProtection="1">
      <alignment horizontal="left" vertical="top"/>
    </xf>
    <xf numFmtId="49" fontId="3" fillId="0" borderId="10" xfId="0" applyNumberFormat="1" applyFont="1" applyFill="1" applyBorder="1" applyAlignment="1" applyProtection="1">
      <alignment horizontal="left" vertical="top"/>
    </xf>
    <xf numFmtId="49" fontId="3" fillId="0" borderId="11" xfId="0" applyNumberFormat="1" applyFont="1" applyFill="1" applyBorder="1" applyAlignment="1" applyProtection="1">
      <alignment horizontal="left" vertical="top"/>
    </xf>
    <xf numFmtId="0" fontId="19" fillId="0" borderId="0" xfId="0" applyFont="1"/>
    <xf numFmtId="0" fontId="19" fillId="0" borderId="0" xfId="0" applyNumberFormat="1" applyFont="1"/>
    <xf numFmtId="3" fontId="0" fillId="0" borderId="0" xfId="0" applyNumberFormat="1"/>
    <xf numFmtId="0" fontId="4" fillId="0" borderId="0" xfId="0" applyFont="1" applyBorder="1" applyAlignment="1" applyProtection="1">
      <alignment horizontal="left" vertical="center"/>
    </xf>
    <xf numFmtId="1" fontId="0" fillId="0" borderId="0" xfId="0" applyNumberFormat="1"/>
    <xf numFmtId="2" fontId="0" fillId="0" borderId="0" xfId="0" applyNumberFormat="1"/>
    <xf numFmtId="170" fontId="3" fillId="0" borderId="16" xfId="0" applyNumberFormat="1" applyFont="1" applyFill="1" applyBorder="1" applyAlignment="1" applyProtection="1">
      <alignment horizontal="left" vertical="top"/>
      <protection locked="0"/>
    </xf>
    <xf numFmtId="0" fontId="0" fillId="0" borderId="8" xfId="0" applyBorder="1"/>
    <xf numFmtId="0" fontId="7" fillId="0" borderId="8" xfId="0" applyFont="1" applyFill="1" applyBorder="1" applyAlignment="1" applyProtection="1">
      <alignment horizontal="center" vertical="center" wrapText="1"/>
    </xf>
    <xf numFmtId="0" fontId="5" fillId="0" borderId="9" xfId="0" applyFont="1" applyBorder="1" applyAlignment="1" applyProtection="1">
      <alignment horizontal="left" vertical="top" wrapText="1"/>
    </xf>
    <xf numFmtId="0" fontId="0" fillId="0" borderId="10" xfId="0" applyBorder="1" applyAlignment="1" applyProtection="1">
      <alignment vertical="top"/>
    </xf>
    <xf numFmtId="0" fontId="0" fillId="0" borderId="11" xfId="0" applyBorder="1" applyAlignment="1" applyProtection="1">
      <alignment vertical="top"/>
    </xf>
    <xf numFmtId="0" fontId="0" fillId="0" borderId="0" xfId="0" applyBorder="1" applyProtection="1">
      <protection locked="0"/>
    </xf>
    <xf numFmtId="0" fontId="7" fillId="0" borderId="7" xfId="0" applyFont="1" applyFill="1" applyBorder="1" applyAlignment="1" applyProtection="1">
      <alignment horizontal="center"/>
    </xf>
    <xf numFmtId="0" fontId="7" fillId="0" borderId="8" xfId="0" applyFont="1" applyFill="1" applyBorder="1" applyAlignment="1" applyProtection="1">
      <alignment horizontal="center"/>
    </xf>
    <xf numFmtId="49" fontId="3" fillId="0" borderId="15" xfId="0" applyNumberFormat="1" applyFont="1" applyFill="1" applyBorder="1" applyAlignment="1" applyProtection="1">
      <alignment horizontal="left" vertical="top"/>
      <protection locked="0"/>
    </xf>
    <xf numFmtId="49" fontId="0" fillId="0" borderId="15" xfId="0" applyNumberFormat="1" applyFill="1" applyBorder="1" applyAlignment="1" applyProtection="1">
      <alignment horizontal="left" vertical="center"/>
      <protection locked="0"/>
    </xf>
    <xf numFmtId="0" fontId="0" fillId="0" borderId="0" xfId="0" applyAlignment="1">
      <alignment horizontal="left" vertical="top"/>
    </xf>
    <xf numFmtId="0" fontId="17" fillId="0" borderId="7" xfId="0" applyFont="1" applyBorder="1" applyAlignment="1" applyProtection="1">
      <alignment horizontal="right" vertical="center"/>
    </xf>
    <xf numFmtId="0" fontId="1" fillId="0" borderId="9" xfId="0" applyFont="1" applyBorder="1" applyAlignment="1" applyProtection="1">
      <alignment horizontal="right"/>
    </xf>
    <xf numFmtId="0" fontId="10" fillId="0" borderId="12"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8" xfId="0" applyFont="1" applyBorder="1" applyAlignment="1" applyProtection="1">
      <alignment vertical="center" wrapText="1"/>
    </xf>
    <xf numFmtId="0" fontId="9" fillId="0" borderId="12" xfId="0" applyFont="1" applyBorder="1" applyAlignment="1" applyProtection="1">
      <alignment vertical="center" wrapText="1"/>
    </xf>
    <xf numFmtId="3" fontId="3" fillId="0" borderId="0" xfId="0" applyNumberFormat="1" applyFont="1" applyFill="1" applyBorder="1" applyAlignment="1" applyProtection="1">
      <alignment vertical="center"/>
    </xf>
    <xf numFmtId="3" fontId="3" fillId="0" borderId="8" xfId="0" applyNumberFormat="1" applyFont="1" applyFill="1" applyBorder="1" applyAlignment="1" applyProtection="1">
      <alignment vertical="center"/>
    </xf>
    <xf numFmtId="167" fontId="3" fillId="0" borderId="0" xfId="0" applyNumberFormat="1" applyFont="1" applyFill="1" applyBorder="1" applyAlignment="1" applyProtection="1">
      <alignment vertical="center"/>
    </xf>
    <xf numFmtId="167" fontId="3" fillId="0" borderId="8" xfId="0" applyNumberFormat="1" applyFont="1" applyFill="1" applyBorder="1" applyAlignment="1" applyProtection="1">
      <alignment vertical="center"/>
    </xf>
    <xf numFmtId="0" fontId="16" fillId="0" borderId="7" xfId="0" applyFont="1" applyFill="1" applyBorder="1" applyAlignment="1" applyProtection="1">
      <alignment horizontal="center"/>
    </xf>
    <xf numFmtId="0" fontId="16" fillId="0" borderId="0" xfId="0" applyFont="1" applyFill="1" applyBorder="1" applyAlignment="1" applyProtection="1">
      <alignment horizontal="center"/>
    </xf>
    <xf numFmtId="0" fontId="16" fillId="0" borderId="8" xfId="0" applyFont="1" applyFill="1" applyBorder="1" applyAlignment="1" applyProtection="1">
      <alignment horizontal="center"/>
    </xf>
    <xf numFmtId="0" fontId="11" fillId="0" borderId="19" xfId="0" applyFont="1" applyBorder="1" applyAlignment="1" applyProtection="1">
      <alignment vertical="center" wrapText="1"/>
    </xf>
    <xf numFmtId="49" fontId="0" fillId="0" borderId="0" xfId="0" applyNumberFormat="1" applyBorder="1" applyProtection="1"/>
    <xf numFmtId="0" fontId="0" fillId="0" borderId="20" xfId="0" applyBorder="1" applyAlignment="1" applyProtection="1">
      <alignment vertical="center" wrapText="1"/>
    </xf>
    <xf numFmtId="0" fontId="0" fillId="0" borderId="21" xfId="0" applyBorder="1" applyProtection="1"/>
    <xf numFmtId="0" fontId="0" fillId="0" borderId="0" xfId="0" applyFill="1" applyBorder="1" applyAlignment="1" applyProtection="1">
      <alignment vertical="center" wrapText="1"/>
    </xf>
    <xf numFmtId="0" fontId="0" fillId="0" borderId="8" xfId="0" applyFill="1" applyBorder="1" applyAlignment="1" applyProtection="1">
      <alignment vertical="center" wrapText="1"/>
    </xf>
    <xf numFmtId="0" fontId="0" fillId="0" borderId="7" xfId="0" applyFill="1" applyBorder="1" applyAlignment="1" applyProtection="1">
      <alignment horizontal="right" vertical="center" wrapText="1"/>
    </xf>
    <xf numFmtId="168" fontId="0" fillId="0" borderId="0" xfId="0" applyNumberFormat="1" applyFill="1" applyBorder="1" applyAlignment="1" applyProtection="1">
      <alignment horizontal="right" vertical="center" wrapText="1"/>
    </xf>
    <xf numFmtId="49" fontId="11" fillId="0" borderId="0" xfId="0" applyNumberFormat="1" applyFont="1" applyFill="1" applyBorder="1" applyAlignment="1" applyProtection="1">
      <alignment horizontal="right" vertical="center"/>
    </xf>
    <xf numFmtId="0" fontId="0" fillId="0" borderId="0" xfId="0" applyFill="1" applyBorder="1" applyAlignment="1" applyProtection="1">
      <alignment horizontal="left" vertical="center"/>
    </xf>
    <xf numFmtId="2" fontId="26" fillId="0" borderId="23" xfId="0" applyNumberFormat="1" applyFont="1" applyFill="1" applyBorder="1" applyAlignment="1" applyProtection="1">
      <alignment horizontal="right"/>
    </xf>
    <xf numFmtId="2" fontId="26" fillId="0" borderId="0" xfId="0" applyNumberFormat="1" applyFont="1" applyFill="1" applyBorder="1" applyAlignment="1" applyProtection="1">
      <alignment horizontal="right" vertical="top" wrapText="1"/>
    </xf>
    <xf numFmtId="0" fontId="26" fillId="0" borderId="13" xfId="0" applyFont="1" applyFill="1" applyBorder="1" applyAlignment="1" applyProtection="1">
      <alignment horizontal="right"/>
    </xf>
    <xf numFmtId="0" fontId="0" fillId="0" borderId="0" xfId="0" applyNumberFormat="1" applyAlignment="1">
      <alignment vertical="top" wrapText="1"/>
    </xf>
    <xf numFmtId="49" fontId="26" fillId="0" borderId="0" xfId="0" applyNumberFormat="1" applyFont="1" applyBorder="1" applyProtection="1"/>
    <xf numFmtId="0" fontId="26" fillId="0" borderId="0" xfId="0" applyFont="1" applyBorder="1" applyProtection="1"/>
    <xf numFmtId="0" fontId="26" fillId="0" borderId="8" xfId="0" applyFont="1" applyBorder="1" applyProtection="1"/>
    <xf numFmtId="0" fontId="26" fillId="0" borderId="22" xfId="0" applyFont="1" applyBorder="1" applyProtection="1"/>
    <xf numFmtId="0" fontId="27" fillId="0" borderId="12" xfId="0" applyFont="1" applyBorder="1" applyAlignment="1" applyProtection="1">
      <alignment vertical="center" wrapText="1"/>
    </xf>
    <xf numFmtId="0" fontId="0" fillId="0" borderId="7" xfId="0" applyBorder="1" applyAlignment="1" applyProtection="1">
      <alignment horizont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49" fontId="0" fillId="0" borderId="18" xfId="0" applyNumberFormat="1" applyBorder="1" applyAlignment="1">
      <alignment horizontal="justify" vertical="top"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0" fillId="0" borderId="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8" xfId="0"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0" fillId="0" borderId="12" xfId="0" applyBorder="1" applyAlignment="1">
      <alignment horizontal="justify" vertical="top" wrapText="1"/>
    </xf>
    <xf numFmtId="49" fontId="3" fillId="0" borderId="15" xfId="0" applyNumberFormat="1" applyFont="1" applyFill="1" applyBorder="1" applyAlignment="1" applyProtection="1">
      <alignment horizontal="center" vertical="center"/>
      <protection locked="0"/>
    </xf>
    <xf numFmtId="49" fontId="3" fillId="0" borderId="0" xfId="0" applyNumberFormat="1" applyFont="1" applyFill="1" applyBorder="1" applyAlignment="1" applyProtection="1">
      <alignment horizontal="center" vertical="center"/>
      <protection locked="0"/>
    </xf>
    <xf numFmtId="170" fontId="3" fillId="0" borderId="16" xfId="0" applyNumberFormat="1" applyFont="1" applyFill="1" applyBorder="1" applyAlignment="1" applyProtection="1">
      <alignment horizontal="center" vertical="center"/>
      <protection locked="0"/>
    </xf>
    <xf numFmtId="49" fontId="3" fillId="0" borderId="15" xfId="0" applyNumberFormat="1" applyFont="1" applyFill="1" applyBorder="1" applyAlignment="1" applyProtection="1">
      <alignment horizontal="left" vertical="top"/>
      <protection locked="0"/>
    </xf>
    <xf numFmtId="49" fontId="3" fillId="0" borderId="14" xfId="0" applyNumberFormat="1" applyFont="1" applyFill="1" applyBorder="1" applyAlignment="1" applyProtection="1">
      <alignment horizontal="left" vertical="top"/>
      <protection locked="0"/>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8" xfId="0" applyFont="1" applyBorder="1" applyAlignment="1" applyProtection="1">
      <alignment horizontal="center" vertical="center"/>
    </xf>
    <xf numFmtId="0" fontId="7" fillId="2" borderId="1"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3" xfId="0" applyFont="1" applyFill="1" applyBorder="1" applyAlignment="1" applyProtection="1">
      <alignment horizont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16" fillId="4" borderId="7" xfId="0" applyFont="1" applyFill="1" applyBorder="1" applyAlignment="1" applyProtection="1">
      <alignment horizontal="center"/>
    </xf>
    <xf numFmtId="0" fontId="16" fillId="4" borderId="0" xfId="0" applyFont="1" applyFill="1" applyBorder="1" applyAlignment="1" applyProtection="1">
      <alignment horizontal="center"/>
    </xf>
    <xf numFmtId="0" fontId="16" fillId="4" borderId="8" xfId="0" applyFont="1" applyFill="1" applyBorder="1" applyAlignment="1" applyProtection="1">
      <alignment horizontal="center"/>
    </xf>
    <xf numFmtId="49" fontId="18" fillId="0" borderId="10" xfId="1" applyNumberForma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3" fontId="3" fillId="0" borderId="0" xfId="0" applyNumberFormat="1" applyFont="1" applyFill="1" applyBorder="1" applyAlignment="1" applyProtection="1">
      <alignment horizontal="center" vertical="center"/>
    </xf>
    <xf numFmtId="3" fontId="3" fillId="0" borderId="8" xfId="0" applyNumberFormat="1" applyFont="1" applyFill="1" applyBorder="1" applyAlignment="1" applyProtection="1">
      <alignment horizontal="center" vertical="center"/>
    </xf>
    <xf numFmtId="0" fontId="0" fillId="0" borderId="15" xfId="0" applyBorder="1" applyAlignment="1" applyProtection="1">
      <alignment horizontal="center"/>
      <protection locked="0"/>
    </xf>
    <xf numFmtId="0" fontId="10" fillId="0" borderId="12" xfId="0" applyFont="1" applyBorder="1" applyAlignment="1" applyProtection="1">
      <alignment horizontal="center" vertical="center" wrapText="1"/>
    </xf>
    <xf numFmtId="0" fontId="16" fillId="0" borderId="4"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6" fillId="0" borderId="6" xfId="0" applyFont="1" applyFill="1" applyBorder="1" applyAlignment="1" applyProtection="1">
      <alignment horizontal="left" vertical="center" wrapText="1"/>
    </xf>
    <xf numFmtId="3" fontId="3" fillId="0" borderId="12" xfId="0" applyNumberFormat="1" applyFont="1" applyFill="1" applyBorder="1" applyAlignment="1" applyProtection="1">
      <alignment horizontal="center" vertical="center"/>
      <protection locked="0"/>
    </xf>
    <xf numFmtId="169" fontId="3" fillId="0" borderId="12" xfId="0" applyNumberFormat="1" applyFont="1" applyFill="1" applyBorder="1" applyAlignment="1" applyProtection="1">
      <alignment horizontal="center" vertical="center"/>
      <protection locked="0"/>
    </xf>
    <xf numFmtId="167" fontId="3" fillId="0" borderId="12" xfId="0" applyNumberFormat="1" applyFont="1" applyFill="1" applyBorder="1" applyAlignment="1" applyProtection="1">
      <alignment horizontal="center" vertical="center"/>
      <protection locked="0"/>
    </xf>
    <xf numFmtId="164" fontId="3" fillId="0" borderId="12" xfId="0" applyNumberFormat="1"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center" vertical="center"/>
    </xf>
    <xf numFmtId="164" fontId="3" fillId="0" borderId="8" xfId="0" applyNumberFormat="1" applyFont="1" applyFill="1" applyBorder="1" applyAlignment="1" applyProtection="1">
      <alignment horizontal="center" vertical="center"/>
    </xf>
    <xf numFmtId="1" fontId="3" fillId="0" borderId="12" xfId="0" applyNumberFormat="1" applyFont="1" applyFill="1" applyBorder="1" applyAlignment="1" applyProtection="1">
      <alignment horizontal="center" vertical="center"/>
      <protection locked="0"/>
    </xf>
    <xf numFmtId="166" fontId="3" fillId="0" borderId="0" xfId="0" applyNumberFormat="1" applyFont="1" applyFill="1" applyBorder="1" applyAlignment="1" applyProtection="1">
      <alignment horizontal="center" vertical="center"/>
    </xf>
    <xf numFmtId="166" fontId="3" fillId="0" borderId="8" xfId="0" applyNumberFormat="1" applyFont="1" applyFill="1" applyBorder="1" applyAlignment="1" applyProtection="1">
      <alignment horizontal="center" vertical="center"/>
    </xf>
    <xf numFmtId="172" fontId="25" fillId="0" borderId="12" xfId="0" applyNumberFormat="1" applyFont="1" applyFill="1" applyBorder="1" applyAlignment="1" applyProtection="1">
      <alignment horizontal="center" vertical="center"/>
    </xf>
    <xf numFmtId="1" fontId="3" fillId="0" borderId="10" xfId="0" applyNumberFormat="1" applyFont="1" applyFill="1" applyBorder="1" applyAlignment="1" applyProtection="1">
      <alignment horizontal="center" vertical="center"/>
    </xf>
    <xf numFmtId="1" fontId="3" fillId="0" borderId="11" xfId="0" applyNumberFormat="1" applyFont="1" applyFill="1" applyBorder="1" applyAlignment="1" applyProtection="1">
      <alignment horizontal="center" vertical="center"/>
    </xf>
    <xf numFmtId="171" fontId="25" fillId="0" borderId="12"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167" fontId="3" fillId="0" borderId="0" xfId="0" applyNumberFormat="1" applyFont="1" applyFill="1" applyBorder="1" applyAlignment="1" applyProtection="1">
      <alignment horizontal="center" vertical="center"/>
    </xf>
    <xf numFmtId="167" fontId="3" fillId="0" borderId="8" xfId="0" applyNumberFormat="1" applyFont="1" applyFill="1" applyBorder="1" applyAlignment="1" applyProtection="1">
      <alignment horizontal="center" vertical="center"/>
    </xf>
    <xf numFmtId="165" fontId="3" fillId="0" borderId="12" xfId="0" applyNumberFormat="1" applyFont="1" applyFill="1" applyBorder="1" applyAlignment="1" applyProtection="1">
      <alignment horizontal="center" vertical="center"/>
      <protection locked="0"/>
    </xf>
    <xf numFmtId="165" fontId="3" fillId="0" borderId="0" xfId="0" applyNumberFormat="1" applyFont="1" applyFill="1" applyBorder="1" applyAlignment="1" applyProtection="1">
      <alignment horizontal="center" vertical="center"/>
    </xf>
    <xf numFmtId="165" fontId="3" fillId="0" borderId="8" xfId="0" applyNumberFormat="1" applyFont="1" applyFill="1" applyBorder="1" applyAlignment="1" applyProtection="1">
      <alignment horizontal="center" vertical="center"/>
    </xf>
    <xf numFmtId="0" fontId="16" fillId="0" borderId="24" xfId="0" applyFont="1" applyBorder="1" applyAlignment="1" applyProtection="1">
      <alignment horizontal="left" vertical="center" wrapText="1"/>
    </xf>
    <xf numFmtId="0" fontId="16" fillId="0" borderId="25" xfId="0" applyFont="1" applyBorder="1" applyAlignment="1" applyProtection="1">
      <alignment horizontal="left" vertical="center" wrapText="1"/>
    </xf>
    <xf numFmtId="0" fontId="16" fillId="0" borderId="26" xfId="0" applyFont="1" applyBorder="1" applyAlignment="1" applyProtection="1">
      <alignment horizontal="left" vertical="center" wrapText="1"/>
    </xf>
    <xf numFmtId="0" fontId="16" fillId="0" borderId="9" xfId="0" applyFont="1" applyBorder="1" applyAlignment="1" applyProtection="1">
      <alignment horizontal="left" vertical="center" wrapText="1"/>
    </xf>
    <xf numFmtId="0" fontId="16" fillId="0" borderId="10"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2" fontId="26" fillId="0" borderId="0" xfId="0" applyNumberFormat="1" applyFont="1" applyFill="1" applyBorder="1" applyAlignment="1" applyProtection="1">
      <alignment horizontal="left" vertical="center" wrapText="1"/>
    </xf>
    <xf numFmtId="49" fontId="0" fillId="0" borderId="7" xfId="0" applyNumberFormat="1" applyFill="1" applyBorder="1" applyAlignment="1" applyProtection="1">
      <alignment horizontal="left" vertical="top" wrapText="1"/>
    </xf>
    <xf numFmtId="49" fontId="0" fillId="0" borderId="0" xfId="0" applyNumberFormat="1" applyFill="1" applyBorder="1" applyAlignment="1" applyProtection="1">
      <alignment horizontal="left" vertical="top"/>
    </xf>
    <xf numFmtId="49" fontId="0" fillId="0" borderId="8" xfId="0" applyNumberFormat="1" applyFill="1" applyBorder="1" applyAlignment="1" applyProtection="1">
      <alignment horizontal="left" vertical="top"/>
    </xf>
    <xf numFmtId="0" fontId="11" fillId="0" borderId="4" xfId="0" applyFont="1" applyBorder="1" applyAlignment="1" applyProtection="1">
      <alignment horizontal="left"/>
    </xf>
    <xf numFmtId="0" fontId="11" fillId="0" borderId="5" xfId="0" applyFont="1" applyBorder="1" applyAlignment="1" applyProtection="1">
      <alignment horizontal="left"/>
    </xf>
    <xf numFmtId="0" fontId="11" fillId="0" borderId="6" xfId="0" applyFont="1" applyBorder="1" applyAlignment="1" applyProtection="1">
      <alignment horizontal="left"/>
    </xf>
    <xf numFmtId="0" fontId="20" fillId="4" borderId="7" xfId="0" applyFont="1" applyFill="1" applyBorder="1" applyAlignment="1" applyProtection="1">
      <alignment horizontal="center"/>
    </xf>
    <xf numFmtId="0" fontId="20" fillId="4" borderId="0" xfId="0" applyFont="1" applyFill="1" applyBorder="1" applyAlignment="1" applyProtection="1">
      <alignment horizontal="center"/>
    </xf>
    <xf numFmtId="0" fontId="20" fillId="4" borderId="8" xfId="0" applyFont="1" applyFill="1" applyBorder="1" applyAlignment="1" applyProtection="1">
      <alignment horizontal="center"/>
    </xf>
    <xf numFmtId="49" fontId="0" fillId="0" borderId="9" xfId="0" applyNumberFormat="1" applyBorder="1" applyAlignment="1" applyProtection="1">
      <alignment horizontal="left" vertical="top" wrapText="1"/>
    </xf>
    <xf numFmtId="49" fontId="0" fillId="0" borderId="10" xfId="0" applyNumberFormat="1" applyBorder="1" applyAlignment="1" applyProtection="1">
      <alignment horizontal="left" vertical="top" wrapText="1"/>
    </xf>
    <xf numFmtId="49" fontId="0" fillId="0" borderId="11" xfId="0" applyNumberFormat="1" applyBorder="1" applyAlignment="1" applyProtection="1">
      <alignment horizontal="left" vertical="top" wrapText="1"/>
    </xf>
    <xf numFmtId="49" fontId="26" fillId="0" borderId="13" xfId="0" applyNumberFormat="1" applyFont="1" applyFill="1" applyBorder="1" applyAlignment="1" applyProtection="1">
      <alignment horizontal="left" vertical="center" wrapText="1"/>
    </xf>
    <xf numFmtId="0" fontId="4" fillId="0" borderId="4" xfId="0" applyFont="1" applyFill="1" applyBorder="1" applyAlignment="1" applyProtection="1">
      <alignment horizontal="left" vertical="top"/>
    </xf>
    <xf numFmtId="0" fontId="4" fillId="0" borderId="5" xfId="0" applyFont="1" applyFill="1" applyBorder="1" applyAlignment="1" applyProtection="1">
      <alignment horizontal="left" vertical="top"/>
    </xf>
    <xf numFmtId="0" fontId="4" fillId="0" borderId="6" xfId="0" applyFont="1" applyFill="1" applyBorder="1" applyAlignment="1" applyProtection="1">
      <alignment horizontal="left" vertical="top"/>
    </xf>
    <xf numFmtId="0" fontId="4" fillId="2" borderId="12" xfId="0" applyFont="1" applyFill="1" applyBorder="1" applyAlignment="1" applyProtection="1">
      <alignment horizontal="center"/>
    </xf>
    <xf numFmtId="49" fontId="0" fillId="0" borderId="9" xfId="0" applyNumberFormat="1" applyBorder="1" applyAlignment="1" applyProtection="1">
      <alignment horizontal="left" vertical="top" wrapText="1"/>
      <protection locked="0"/>
    </xf>
    <xf numFmtId="49" fontId="0" fillId="0" borderId="10" xfId="0" applyNumberFormat="1" applyBorder="1" applyAlignment="1" applyProtection="1">
      <alignment horizontal="left" vertical="top" wrapText="1"/>
      <protection locked="0"/>
    </xf>
    <xf numFmtId="49" fontId="0" fillId="0" borderId="11" xfId="0" applyNumberFormat="1" applyBorder="1" applyAlignment="1" applyProtection="1">
      <alignment horizontal="left" vertical="top" wrapText="1"/>
      <protection locked="0"/>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49" fontId="4" fillId="0" borderId="4" xfId="0" applyNumberFormat="1" applyFont="1" applyBorder="1" applyAlignment="1" applyProtection="1">
      <alignment horizontal="left" vertical="top" wrapText="1"/>
    </xf>
    <xf numFmtId="49" fontId="4" fillId="0" borderId="5" xfId="0" applyNumberFormat="1" applyFont="1" applyBorder="1" applyAlignment="1" applyProtection="1">
      <alignment horizontal="left" vertical="top" wrapText="1"/>
    </xf>
    <xf numFmtId="49" fontId="4" fillId="0" borderId="6" xfId="0" applyNumberFormat="1" applyFont="1" applyBorder="1" applyAlignment="1" applyProtection="1">
      <alignment horizontal="left" vertical="top" wrapText="1"/>
    </xf>
    <xf numFmtId="0" fontId="0" fillId="0" borderId="1"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3" xfId="0" applyFill="1" applyBorder="1" applyAlignment="1" applyProtection="1">
      <alignment vertical="top"/>
      <protection locked="0"/>
    </xf>
    <xf numFmtId="0" fontId="14" fillId="0" borderId="4" xfId="0" applyFont="1" applyBorder="1" applyAlignment="1" applyProtection="1">
      <alignment horizontal="left" vertical="top" wrapText="1"/>
    </xf>
    <xf numFmtId="0" fontId="14" fillId="0" borderId="5" xfId="0" applyFont="1" applyBorder="1" applyAlignment="1" applyProtection="1">
      <alignment horizontal="left" vertical="top" wrapText="1"/>
    </xf>
    <xf numFmtId="49" fontId="11" fillId="0" borderId="10" xfId="0" applyNumberFormat="1" applyFont="1" applyBorder="1" applyAlignment="1" applyProtection="1">
      <alignment horizontal="right" vertical="center" wrapText="1"/>
    </xf>
    <xf numFmtId="0" fontId="26" fillId="0" borderId="7" xfId="0" applyNumberFormat="1" applyFont="1" applyBorder="1" applyAlignment="1" applyProtection="1">
      <alignment horizontal="left" vertical="top" wrapText="1"/>
    </xf>
    <xf numFmtId="0" fontId="26" fillId="0" borderId="0" xfId="0" applyNumberFormat="1" applyFont="1" applyBorder="1" applyAlignment="1" applyProtection="1">
      <alignment horizontal="left" vertical="top" wrapText="1"/>
    </xf>
    <xf numFmtId="0" fontId="26" fillId="0" borderId="8" xfId="0" applyNumberFormat="1" applyFont="1" applyBorder="1" applyAlignment="1" applyProtection="1">
      <alignment horizontal="left" vertical="top" wrapText="1"/>
    </xf>
    <xf numFmtId="0" fontId="13" fillId="0" borderId="1" xfId="0" applyFont="1" applyBorder="1" applyAlignment="1" applyProtection="1">
      <alignment horizontal="right" vertical="center"/>
    </xf>
    <xf numFmtId="0" fontId="13" fillId="0" borderId="2" xfId="0" applyFont="1" applyBorder="1" applyAlignment="1" applyProtection="1">
      <alignment horizontal="right" vertical="center"/>
    </xf>
    <xf numFmtId="0" fontId="0" fillId="0" borderId="9" xfId="0" applyNumberFormat="1" applyBorder="1" applyAlignment="1" applyProtection="1">
      <alignment horizontal="left" vertical="top" wrapText="1"/>
      <protection locked="0"/>
    </xf>
    <xf numFmtId="0" fontId="0" fillId="0" borderId="10" xfId="0" applyNumberFormat="1" applyBorder="1" applyAlignment="1" applyProtection="1">
      <alignment horizontal="left" vertical="top" wrapText="1"/>
      <protection locked="0"/>
    </xf>
    <xf numFmtId="0" fontId="0" fillId="0" borderId="11" xfId="0" applyNumberFormat="1" applyBorder="1" applyAlignment="1" applyProtection="1">
      <alignment horizontal="left" vertical="top" wrapText="1"/>
      <protection locked="0"/>
    </xf>
    <xf numFmtId="0" fontId="4" fillId="0" borderId="4"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4" fillId="2" borderId="1"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3" xfId="0" applyFont="1" applyFill="1" applyBorder="1" applyAlignment="1" applyProtection="1">
      <alignment horizontal="center"/>
    </xf>
    <xf numFmtId="49" fontId="0" fillId="0" borderId="7" xfId="0" applyNumberFormat="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49" fontId="0" fillId="0" borderId="8" xfId="0" applyNumberFormat="1" applyBorder="1" applyAlignment="1" applyProtection="1">
      <alignment horizontal="left" vertical="top" wrapText="1"/>
      <protection locked="0"/>
    </xf>
    <xf numFmtId="0" fontId="26" fillId="0" borderId="9" xfId="0" applyNumberFormat="1" applyFont="1" applyBorder="1" applyAlignment="1" applyProtection="1">
      <alignment horizontal="left" vertical="top" wrapText="1"/>
    </xf>
    <xf numFmtId="0" fontId="26" fillId="0" borderId="10" xfId="0" applyNumberFormat="1" applyFont="1" applyBorder="1" applyAlignment="1" applyProtection="1">
      <alignment horizontal="left" vertical="top" wrapText="1"/>
    </xf>
    <xf numFmtId="0" fontId="26" fillId="0" borderId="11" xfId="0" applyNumberFormat="1" applyFont="1" applyBorder="1" applyAlignment="1" applyProtection="1">
      <alignment horizontal="left" vertical="top" wrapText="1"/>
    </xf>
    <xf numFmtId="0" fontId="4" fillId="2" borderId="4" xfId="0" applyFont="1" applyFill="1" applyBorder="1" applyAlignment="1" applyProtection="1">
      <alignment horizontal="center"/>
    </xf>
    <xf numFmtId="0" fontId="4" fillId="2" borderId="5" xfId="0" applyFont="1" applyFill="1" applyBorder="1" applyAlignment="1" applyProtection="1">
      <alignment horizontal="center"/>
    </xf>
    <xf numFmtId="0" fontId="4" fillId="2" borderId="6" xfId="0" applyFont="1" applyFill="1" applyBorder="1" applyAlignment="1" applyProtection="1">
      <alignment horizontal="center"/>
    </xf>
    <xf numFmtId="0" fontId="16" fillId="0" borderId="7" xfId="0" applyNumberFormat="1" applyFont="1" applyBorder="1" applyAlignment="1" applyProtection="1">
      <alignment horizontal="left" vertical="top" wrapText="1"/>
    </xf>
    <xf numFmtId="0" fontId="16" fillId="0" borderId="0" xfId="0" applyNumberFormat="1" applyFont="1" applyBorder="1" applyAlignment="1" applyProtection="1">
      <alignment horizontal="left" vertical="top" wrapText="1"/>
    </xf>
    <xf numFmtId="0" fontId="16" fillId="0" borderId="8" xfId="0" applyNumberFormat="1" applyFont="1" applyBorder="1" applyAlignment="1" applyProtection="1">
      <alignment horizontal="left" vertical="top" wrapText="1"/>
    </xf>
    <xf numFmtId="0" fontId="0" fillId="0" borderId="0" xfId="0" applyBorder="1" applyAlignment="1" applyProtection="1">
      <alignment horizontal="left" vertical="top"/>
      <protection locked="0"/>
    </xf>
    <xf numFmtId="0" fontId="0" fillId="0" borderId="7"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0" fillId="0" borderId="0" xfId="0" applyBorder="1" applyAlignment="1" applyProtection="1">
      <alignment horizontal="center" vertical="top"/>
      <protection locked="0"/>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6" fillId="0" borderId="9" xfId="0" applyFont="1" applyFill="1" applyBorder="1" applyAlignment="1" applyProtection="1">
      <alignment horizontal="left" vertical="center" wrapText="1"/>
    </xf>
    <xf numFmtId="0" fontId="16" fillId="0" borderId="10" xfId="0" applyFont="1" applyFill="1" applyBorder="1" applyAlignment="1" applyProtection="1">
      <alignment horizontal="left" vertical="center" wrapText="1"/>
    </xf>
    <xf numFmtId="0" fontId="16" fillId="0" borderId="11" xfId="0" applyFont="1" applyFill="1" applyBorder="1" applyAlignment="1" applyProtection="1">
      <alignment horizontal="left" vertical="center" wrapText="1"/>
    </xf>
    <xf numFmtId="49" fontId="0" fillId="0" borderId="15" xfId="0" applyNumberFormat="1" applyFill="1" applyBorder="1" applyAlignment="1" applyProtection="1">
      <alignment horizontal="left" vertical="center"/>
      <protection locked="0"/>
    </xf>
    <xf numFmtId="0" fontId="3" fillId="0" borderId="0" xfId="0" applyFont="1" applyBorder="1" applyAlignment="1" applyProtection="1">
      <alignment horizontal="left" vertical="center"/>
    </xf>
  </cellXfs>
  <cellStyles count="2">
    <cellStyle name="Lien hypertexte" xfId="1" builtinId="8"/>
    <cellStyle name="Normal" xfId="0" builtinId="0"/>
  </cellStyles>
  <dxfs count="31">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border>
        <left/>
        <right/>
        <top/>
        <bottom style="dotted">
          <color auto="1"/>
        </bottom>
      </border>
    </dxf>
    <dxf>
      <font>
        <color theme="1"/>
      </font>
    </dxf>
    <dxf>
      <font>
        <color theme="1"/>
      </font>
    </dxf>
    <dxf>
      <fill>
        <patternFill>
          <bgColor theme="3" tint="0.79998168889431442"/>
        </patternFill>
      </fill>
    </dxf>
    <dxf>
      <fill>
        <patternFill>
          <bgColor theme="3" tint="0.79998168889431442"/>
        </patternFill>
      </fill>
      <border>
        <bottom style="dotted">
          <color auto="1"/>
        </bottom>
      </border>
    </dxf>
    <dxf>
      <font>
        <color theme="1"/>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1"/>
      </font>
    </dxf>
    <dxf>
      <font>
        <color theme="1"/>
      </font>
    </dxf>
    <dxf>
      <fill>
        <patternFill>
          <bgColor theme="3" tint="0.79998168889431442"/>
        </patternFill>
      </fill>
      <border>
        <bottom style="dotted">
          <color auto="1"/>
        </bottom>
      </border>
    </dxf>
    <dxf>
      <fill>
        <patternFill>
          <bgColor theme="3" tint="0.79998168889431442"/>
        </patternFill>
      </fill>
      <border>
        <bottom style="dotted">
          <color auto="1"/>
        </bottom>
      </border>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47625</xdr:rowOff>
    </xdr:from>
    <xdr:to>
      <xdr:col>0</xdr:col>
      <xdr:colOff>2257425</xdr:colOff>
      <xdr:row>4</xdr:row>
      <xdr:rowOff>73159</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47625"/>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47625</xdr:rowOff>
    </xdr:from>
    <xdr:to>
      <xdr:col>0</xdr:col>
      <xdr:colOff>2257425</xdr:colOff>
      <xdr:row>4</xdr:row>
      <xdr:rowOff>73159</xdr:rowOff>
    </xdr:to>
    <xdr:pic>
      <xdr:nvPicPr>
        <xdr:cNvPr id="4"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47625"/>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704850</xdr:colOff>
      <xdr:row>0</xdr:row>
      <xdr:rowOff>38101</xdr:rowOff>
    </xdr:from>
    <xdr:to>
      <xdr:col>0</xdr:col>
      <xdr:colOff>2447925</xdr:colOff>
      <xdr:row>4</xdr:row>
      <xdr:rowOff>63635</xdr:rowOff>
    </xdr:to>
    <xdr:pic>
      <xdr:nvPicPr>
        <xdr:cNvPr id="3"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38101"/>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66675</xdr:rowOff>
    </xdr:from>
    <xdr:to>
      <xdr:col>0</xdr:col>
      <xdr:colOff>2057400</xdr:colOff>
      <xdr:row>4</xdr:row>
      <xdr:rowOff>92209</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704850</xdr:colOff>
      <xdr:row>0</xdr:row>
      <xdr:rowOff>38101</xdr:rowOff>
    </xdr:from>
    <xdr:to>
      <xdr:col>0</xdr:col>
      <xdr:colOff>2447925</xdr:colOff>
      <xdr:row>4</xdr:row>
      <xdr:rowOff>63635</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38101"/>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704850</xdr:colOff>
      <xdr:row>0</xdr:row>
      <xdr:rowOff>38101</xdr:rowOff>
    </xdr:from>
    <xdr:to>
      <xdr:col>0</xdr:col>
      <xdr:colOff>2447925</xdr:colOff>
      <xdr:row>4</xdr:row>
      <xdr:rowOff>63635</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38101"/>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FC11"/>
  <sheetViews>
    <sheetView tabSelected="1" workbookViewId="0">
      <selection activeCell="A9" sqref="A9:E9"/>
    </sheetView>
  </sheetViews>
  <sheetFormatPr baseColWidth="10" defaultColWidth="0" defaultRowHeight="15" zeroHeight="1" x14ac:dyDescent="0.25"/>
  <cols>
    <col min="1" max="1" width="53.7109375" style="28" customWidth="1"/>
    <col min="2" max="5" width="16.7109375" style="28" customWidth="1"/>
    <col min="6" max="6" width="0.140625" style="28" customWidth="1"/>
    <col min="7" max="16383" width="11.42578125" style="28" hidden="1"/>
    <col min="16384" max="16384" width="4.85546875" style="28" hidden="1"/>
  </cols>
  <sheetData>
    <row r="1" spans="1:5" x14ac:dyDescent="0.25">
      <c r="A1" s="30"/>
      <c r="B1" s="31"/>
      <c r="C1" s="137" t="s">
        <v>0</v>
      </c>
      <c r="D1" s="138"/>
      <c r="E1" s="139"/>
    </row>
    <row r="2" spans="1:5" x14ac:dyDescent="0.25">
      <c r="A2" s="32"/>
      <c r="B2" s="33"/>
      <c r="C2" s="140" t="s">
        <v>1</v>
      </c>
      <c r="D2" s="141"/>
      <c r="E2" s="142"/>
    </row>
    <row r="3" spans="1:5" x14ac:dyDescent="0.25">
      <c r="A3" s="32"/>
      <c r="B3" s="33"/>
      <c r="C3" s="140" t="s">
        <v>2</v>
      </c>
      <c r="D3" s="141"/>
      <c r="E3" s="142"/>
    </row>
    <row r="4" spans="1:5" x14ac:dyDescent="0.25">
      <c r="A4" s="32"/>
      <c r="B4" s="33"/>
      <c r="C4" s="140" t="s">
        <v>3</v>
      </c>
      <c r="D4" s="141"/>
      <c r="E4" s="142"/>
    </row>
    <row r="5" spans="1:5" x14ac:dyDescent="0.25">
      <c r="A5" s="32"/>
      <c r="B5" s="33"/>
      <c r="C5" s="143" t="s">
        <v>4</v>
      </c>
      <c r="D5" s="144"/>
      <c r="E5" s="145"/>
    </row>
    <row r="6" spans="1:5" ht="40.5" customHeight="1" x14ac:dyDescent="0.25">
      <c r="A6" s="146" t="s">
        <v>5</v>
      </c>
      <c r="B6" s="147"/>
      <c r="C6" s="146" t="s">
        <v>68</v>
      </c>
      <c r="D6" s="147"/>
      <c r="E6" s="148"/>
    </row>
    <row r="7" spans="1:5" x14ac:dyDescent="0.25">
      <c r="A7" s="28" t="str">
        <f>CODFORMULAIRE&amp;" - version "&amp;VERSIONFORMULAIRE&amp;" du "&amp;TEXT(DATEVERSIONFORMULAIRE,"jj/mm/aaaa")</f>
        <v>F_DPF_AEAP_AAP_FUITE - version 3.0 du 01/12/2017</v>
      </c>
      <c r="B7" s="29"/>
    </row>
    <row r="8" spans="1:5" ht="47.25" customHeight="1" x14ac:dyDescent="0.25">
      <c r="A8" s="133" t="s">
        <v>76</v>
      </c>
      <c r="B8" s="134"/>
      <c r="C8" s="134"/>
      <c r="D8" s="134"/>
      <c r="E8" s="135"/>
    </row>
    <row r="9" spans="1:5" ht="99.75" customHeight="1" x14ac:dyDescent="0.25">
      <c r="A9" s="149" t="s">
        <v>231</v>
      </c>
      <c r="B9" s="150"/>
      <c r="C9" s="150"/>
      <c r="D9" s="150"/>
      <c r="E9" s="151"/>
    </row>
    <row r="10" spans="1:5" ht="174.75" customHeight="1" x14ac:dyDescent="0.25">
      <c r="A10" s="152" t="s">
        <v>216</v>
      </c>
      <c r="B10" s="153"/>
      <c r="C10" s="153"/>
      <c r="D10" s="153"/>
      <c r="E10" s="154"/>
    </row>
    <row r="11" spans="1:5" ht="339" customHeight="1" x14ac:dyDescent="0.25">
      <c r="A11" s="136" t="s">
        <v>229</v>
      </c>
      <c r="B11" s="136"/>
      <c r="C11" s="136"/>
      <c r="D11" s="136"/>
      <c r="E11" s="136"/>
    </row>
  </sheetData>
  <sheetProtection password="C663" sheet="1" objects="1" scenarios="1"/>
  <mergeCells count="11">
    <mergeCell ref="A8:E8"/>
    <mergeCell ref="A11:E11"/>
    <mergeCell ref="C1:E1"/>
    <mergeCell ref="C2:E2"/>
    <mergeCell ref="C3:E3"/>
    <mergeCell ref="C4:E4"/>
    <mergeCell ref="C5:E5"/>
    <mergeCell ref="A6:B6"/>
    <mergeCell ref="C6:E6"/>
    <mergeCell ref="A9:E9"/>
    <mergeCell ref="A10:E10"/>
  </mergeCell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A28" sqref="A28"/>
    </sheetView>
  </sheetViews>
  <sheetFormatPr baseColWidth="10" defaultRowHeight="15" x14ac:dyDescent="0.25"/>
  <cols>
    <col min="1" max="1" width="41.5703125" customWidth="1"/>
  </cols>
  <sheetData>
    <row r="1" spans="1:16" ht="15.75" x14ac:dyDescent="0.25">
      <c r="A1" s="59" t="s">
        <v>145</v>
      </c>
    </row>
    <row r="2" spans="1:16" s="28" customFormat="1" ht="15.75" x14ac:dyDescent="0.25">
      <c r="A2" s="285" t="str">
        <f>CONCATENATE(A3,A4,A5,A6,A7,A8,A9,A10,A11,A12,A13,A14,A15,A16,A17)</f>
        <v>Le rendement des réseaux d'eau potable de la collectivité ([à renseigner]% en 0) est inférieur au rendement cible réglementaire ([à renseigner]%). Cette opération de remplacement de réseaux fuyards s'inscrit dans un plan d'actions global d'amélioration du rendement mené par la collectivité.</v>
      </c>
      <c r="B2" s="285"/>
      <c r="C2" s="285"/>
      <c r="D2" s="285"/>
      <c r="E2" s="285"/>
      <c r="F2" s="285"/>
      <c r="G2" s="285"/>
      <c r="H2" s="285"/>
      <c r="I2" s="285"/>
      <c r="J2" s="285"/>
      <c r="K2" s="285"/>
      <c r="L2" s="285"/>
      <c r="M2" s="285"/>
      <c r="N2" s="285"/>
      <c r="O2" s="285"/>
      <c r="P2" s="285"/>
    </row>
    <row r="3" spans="1:16" x14ac:dyDescent="0.25">
      <c r="A3" t="s">
        <v>194</v>
      </c>
    </row>
    <row r="4" spans="1:16" x14ac:dyDescent="0.25">
      <c r="A4" t="str">
        <f>IF('Etape 1 - Le demandeur '!B30="L'unité de distribution de :","l'unité de distribution de ","la collectivité")</f>
        <v>la collectivité</v>
      </c>
    </row>
    <row r="5" spans="1:16" x14ac:dyDescent="0.25">
      <c r="A5" s="28" t="str">
        <f>IF('Etape 1 - Le demandeur '!B30="L'unité de distribution de :",'Etape 1 - Le demandeur '!D30,"")</f>
        <v/>
      </c>
    </row>
    <row r="6" spans="1:16" x14ac:dyDescent="0.25">
      <c r="A6" s="84" t="s">
        <v>196</v>
      </c>
    </row>
    <row r="7" spans="1:16" x14ac:dyDescent="0.25">
      <c r="A7" s="87" t="str">
        <f>IFERROR(ROUND(RR_INDIC,2),"[à renseigner]")</f>
        <v>[à renseigner]</v>
      </c>
    </row>
    <row r="8" spans="1:16" x14ac:dyDescent="0.25">
      <c r="A8" t="s">
        <v>197</v>
      </c>
    </row>
    <row r="9" spans="1:16" x14ac:dyDescent="0.25">
      <c r="A9" s="86">
        <f>'Etape 1 - Le demandeur '!B31</f>
        <v>0</v>
      </c>
    </row>
    <row r="10" spans="1:16" x14ac:dyDescent="0.25">
      <c r="A10" t="s">
        <v>195</v>
      </c>
    </row>
    <row r="11" spans="1:16" x14ac:dyDescent="0.25">
      <c r="A11" t="s">
        <v>198</v>
      </c>
    </row>
    <row r="12" spans="1:16" x14ac:dyDescent="0.25">
      <c r="A12" t="str">
        <f>IFERROR(IF(A7&gt;A15,"supérieur","inférieur"),"")</f>
        <v>inférieur</v>
      </c>
    </row>
    <row r="13" spans="1:16" x14ac:dyDescent="0.25">
      <c r="A13" t="s">
        <v>199</v>
      </c>
    </row>
    <row r="14" spans="1:16" x14ac:dyDescent="0.25">
      <c r="A14" t="s">
        <v>196</v>
      </c>
    </row>
    <row r="15" spans="1:16" x14ac:dyDescent="0.25">
      <c r="A15" s="87" t="str">
        <f>IFERROR(ROUND((65+(IC_INDIC/5)),2),"[à renseigner]")</f>
        <v>[à renseigner]</v>
      </c>
    </row>
    <row r="16" spans="1:16" x14ac:dyDescent="0.25">
      <c r="A16" t="s">
        <v>200</v>
      </c>
    </row>
    <row r="17" spans="1:1" x14ac:dyDescent="0.25">
      <c r="A17" t="s">
        <v>201</v>
      </c>
    </row>
    <row r="21" spans="1:1" ht="15.75" x14ac:dyDescent="0.25">
      <c r="A21" s="85" t="s">
        <v>143</v>
      </c>
    </row>
    <row r="22" spans="1:1" x14ac:dyDescent="0.25">
      <c r="A22" t="str">
        <f>IFERROR(CONCATENATE(A23,A24,A25,A26,A27,A28,A29),"")</f>
        <v>Le volume prévisionnel d'eau économisé après travaux est de  m3/an.  Le gain en rendement prévisionnel après travaux est de [à renseigner]% à l'échelle de la collectivité.</v>
      </c>
    </row>
    <row r="23" spans="1:1" x14ac:dyDescent="0.25">
      <c r="A23" t="s">
        <v>228</v>
      </c>
    </row>
    <row r="24" spans="1:1" x14ac:dyDescent="0.25">
      <c r="A24" t="str">
        <f>IF(ISBLANK(FE_INDIC),"[à renseigner]",FE_INDIC)</f>
        <v/>
      </c>
    </row>
    <row r="25" spans="1:1" x14ac:dyDescent="0.25">
      <c r="A25" t="s">
        <v>204</v>
      </c>
    </row>
    <row r="26" spans="1:1" x14ac:dyDescent="0.25">
      <c r="A26" t="s">
        <v>203</v>
      </c>
    </row>
    <row r="27" spans="1:1" x14ac:dyDescent="0.25">
      <c r="A27" s="87" t="str">
        <f>IFERROR(ROUND('Etape 2 - L''opération '!D16,2),"[à renseigner]")</f>
        <v>[à renseigner]</v>
      </c>
    </row>
    <row r="28" spans="1:1" x14ac:dyDescent="0.25">
      <c r="A28" t="str">
        <f>IF('Etape 1 - Le demandeur '!B30="L'unité de distribution de :","% à l'échelle de l'unité de distribution","% à l'échelle de la collectivité")</f>
        <v>% à l'échelle de la collectivité</v>
      </c>
    </row>
    <row r="29" spans="1:1" x14ac:dyDescent="0.25">
      <c r="A29" t="s">
        <v>202</v>
      </c>
    </row>
  </sheetData>
  <sheetProtection password="C663" sheet="1" objects="1" scenarios="1"/>
  <mergeCells count="1">
    <mergeCell ref="A2:P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XFC9"/>
  <sheetViews>
    <sheetView workbookViewId="0">
      <selection activeCell="A9" sqref="A9:E9"/>
    </sheetView>
  </sheetViews>
  <sheetFormatPr baseColWidth="10" defaultColWidth="0" defaultRowHeight="15" zeroHeight="1" x14ac:dyDescent="0.25"/>
  <cols>
    <col min="1" max="1" width="53.7109375" customWidth="1"/>
    <col min="2" max="5" width="16.7109375" customWidth="1"/>
    <col min="6" max="6" width="0.140625" customWidth="1"/>
    <col min="7" max="16383" width="11.42578125" hidden="1"/>
    <col min="16384" max="16384" width="5.28515625" hidden="1"/>
  </cols>
  <sheetData>
    <row r="1" spans="1:5" x14ac:dyDescent="0.25">
      <c r="A1" s="30"/>
      <c r="B1" s="31"/>
      <c r="C1" s="137" t="s">
        <v>0</v>
      </c>
      <c r="D1" s="138"/>
      <c r="E1" s="139"/>
    </row>
    <row r="2" spans="1:5" x14ac:dyDescent="0.25">
      <c r="A2" s="32"/>
      <c r="B2" s="33"/>
      <c r="C2" s="140" t="s">
        <v>1</v>
      </c>
      <c r="D2" s="141"/>
      <c r="E2" s="142"/>
    </row>
    <row r="3" spans="1:5" x14ac:dyDescent="0.25">
      <c r="A3" s="32"/>
      <c r="B3" s="33"/>
      <c r="C3" s="140" t="s">
        <v>2</v>
      </c>
      <c r="D3" s="141"/>
      <c r="E3" s="142"/>
    </row>
    <row r="4" spans="1:5" x14ac:dyDescent="0.25">
      <c r="A4" s="32"/>
      <c r="B4" s="33"/>
      <c r="C4" s="140" t="s">
        <v>3</v>
      </c>
      <c r="D4" s="141"/>
      <c r="E4" s="142"/>
    </row>
    <row r="5" spans="1:5" x14ac:dyDescent="0.25">
      <c r="A5" s="32"/>
      <c r="B5" s="33"/>
      <c r="C5" s="143" t="s">
        <v>4</v>
      </c>
      <c r="D5" s="144"/>
      <c r="E5" s="145"/>
    </row>
    <row r="6" spans="1:5" ht="40.5" customHeight="1" x14ac:dyDescent="0.25">
      <c r="A6" s="146" t="s">
        <v>5</v>
      </c>
      <c r="B6" s="147"/>
      <c r="C6" s="146" t="s">
        <v>68</v>
      </c>
      <c r="D6" s="147"/>
      <c r="E6" s="148"/>
    </row>
    <row r="7" spans="1:5" x14ac:dyDescent="0.25">
      <c r="A7" s="28" t="str">
        <f>CODFORMULAIRE&amp;" - version "&amp;VERSIONFORMULAIRE&amp;" du "&amp;TEXT(DATEVERSIONFORMULAIRE,"jj/mm/aaaa")</f>
        <v>F_DPF_AEAP_AAP_FUITE - version 3.0 du 01/12/2017</v>
      </c>
      <c r="B7" s="29"/>
      <c r="C7" s="28"/>
      <c r="D7" s="28"/>
      <c r="E7" s="28"/>
    </row>
    <row r="8" spans="1:5" ht="47.25" customHeight="1" x14ac:dyDescent="0.25">
      <c r="A8" s="155" t="s">
        <v>75</v>
      </c>
      <c r="B8" s="156"/>
      <c r="C8" s="156"/>
      <c r="D8" s="156"/>
      <c r="E8" s="157"/>
    </row>
    <row r="9" spans="1:5" ht="349.5" customHeight="1" x14ac:dyDescent="0.25">
      <c r="A9" s="158" t="s">
        <v>217</v>
      </c>
      <c r="B9" s="158"/>
      <c r="C9" s="158"/>
      <c r="D9" s="158"/>
      <c r="E9" s="158"/>
    </row>
  </sheetData>
  <sheetProtection password="C663" sheet="1" objects="1" scenarios="1"/>
  <mergeCells count="9">
    <mergeCell ref="A8:E8"/>
    <mergeCell ref="A9:E9"/>
    <mergeCell ref="C1:E1"/>
    <mergeCell ref="C2:E2"/>
    <mergeCell ref="C3:E3"/>
    <mergeCell ref="C4:E4"/>
    <mergeCell ref="C5:E5"/>
    <mergeCell ref="A6:B6"/>
    <mergeCell ref="C6:E6"/>
  </mergeCell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1:XFC105"/>
  <sheetViews>
    <sheetView workbookViewId="0">
      <selection activeCell="B13" sqref="B13:E13"/>
    </sheetView>
  </sheetViews>
  <sheetFormatPr baseColWidth="10" defaultColWidth="0" defaultRowHeight="15" zeroHeight="1" x14ac:dyDescent="0.25"/>
  <cols>
    <col min="1" max="1" width="53.7109375" style="20" customWidth="1"/>
    <col min="2" max="4" width="16.7109375" style="61" customWidth="1"/>
    <col min="5" max="5" width="16.7109375" style="58" customWidth="1"/>
    <col min="6" max="6" width="0.140625" customWidth="1"/>
    <col min="7" max="16383" width="11.42578125" hidden="1"/>
    <col min="16384" max="16384" width="3.7109375" hidden="1"/>
  </cols>
  <sheetData>
    <row r="1" spans="1:5" x14ac:dyDescent="0.25">
      <c r="A1" s="2"/>
      <c r="B1" s="35"/>
      <c r="C1" s="164" t="s">
        <v>0</v>
      </c>
      <c r="D1" s="165"/>
      <c r="E1" s="166"/>
    </row>
    <row r="2" spans="1:5" x14ac:dyDescent="0.25">
      <c r="A2" s="3"/>
      <c r="B2" s="23"/>
      <c r="C2" s="167" t="s">
        <v>1</v>
      </c>
      <c r="D2" s="168"/>
      <c r="E2" s="169"/>
    </row>
    <row r="3" spans="1:5" x14ac:dyDescent="0.25">
      <c r="B3" s="23"/>
      <c r="C3" s="167" t="s">
        <v>2</v>
      </c>
      <c r="D3" s="168"/>
      <c r="E3" s="169"/>
    </row>
    <row r="4" spans="1:5" x14ac:dyDescent="0.25">
      <c r="B4" s="23"/>
      <c r="C4" s="167" t="s">
        <v>3</v>
      </c>
      <c r="D4" s="168"/>
      <c r="E4" s="169"/>
    </row>
    <row r="5" spans="1:5" x14ac:dyDescent="0.25">
      <c r="A5" s="3"/>
      <c r="B5" s="23"/>
      <c r="C5" s="173" t="s">
        <v>4</v>
      </c>
      <c r="D5" s="174"/>
      <c r="E5" s="175"/>
    </row>
    <row r="6" spans="1:5" ht="40.5" customHeight="1" x14ac:dyDescent="0.25">
      <c r="A6" s="146" t="s">
        <v>5</v>
      </c>
      <c r="B6" s="148"/>
      <c r="C6" s="146" t="s">
        <v>68</v>
      </c>
      <c r="D6" s="147"/>
      <c r="E6" s="148"/>
    </row>
    <row r="7" spans="1:5" x14ac:dyDescent="0.25">
      <c r="A7" s="20" t="str">
        <f>CODFORMULAIRE&amp;" - version "&amp;VERSIONFORMULAIRE&amp;" du "&amp;TEXT(DATEVERSIONFORMULAIRE,"jj/mm/aaaa")</f>
        <v>F_DPF_AEAP_AAP_FUITE - version 3.0 du 01/12/2017</v>
      </c>
    </row>
    <row r="8" spans="1:5" s="28" customFormat="1" x14ac:dyDescent="0.25">
      <c r="A8" s="176" t="s">
        <v>74</v>
      </c>
      <c r="B8" s="177"/>
      <c r="C8" s="177"/>
      <c r="D8" s="177"/>
      <c r="E8" s="178"/>
    </row>
    <row r="9" spans="1:5" s="28" customFormat="1" x14ac:dyDescent="0.25">
      <c r="A9" s="20"/>
      <c r="B9" s="61"/>
      <c r="C9" s="61"/>
      <c r="D9" s="61"/>
      <c r="E9" s="58"/>
    </row>
    <row r="10" spans="1:5" ht="21" x14ac:dyDescent="0.35">
      <c r="A10" s="170" t="s">
        <v>188</v>
      </c>
      <c r="B10" s="171"/>
      <c r="C10" s="171"/>
      <c r="D10" s="171"/>
      <c r="E10" s="172"/>
    </row>
    <row r="11" spans="1:5" x14ac:dyDescent="0.25"/>
    <row r="12" spans="1:5" ht="15.75" x14ac:dyDescent="0.25">
      <c r="A12" s="59" t="s">
        <v>6</v>
      </c>
      <c r="B12" s="56"/>
      <c r="C12" s="62"/>
      <c r="D12" s="62"/>
      <c r="E12" s="57"/>
    </row>
    <row r="13" spans="1:5" ht="15.75" x14ac:dyDescent="0.25">
      <c r="A13" s="63" t="s">
        <v>150</v>
      </c>
      <c r="B13" s="162"/>
      <c r="C13" s="162"/>
      <c r="D13" s="162"/>
      <c r="E13" s="163"/>
    </row>
    <row r="14" spans="1:5" ht="15.75" x14ac:dyDescent="0.25">
      <c r="A14" s="60" t="s">
        <v>149</v>
      </c>
      <c r="B14" s="66"/>
      <c r="C14" s="64"/>
      <c r="D14" s="64"/>
      <c r="E14" s="65"/>
    </row>
    <row r="15" spans="1:5" ht="15.75" x14ac:dyDescent="0.25">
      <c r="A15" s="60" t="s">
        <v>148</v>
      </c>
      <c r="B15" s="162"/>
      <c r="C15" s="162"/>
      <c r="D15" s="162"/>
      <c r="E15" s="163"/>
    </row>
    <row r="16" spans="1:5" s="1" customFormat="1" ht="15.75" x14ac:dyDescent="0.25">
      <c r="A16" s="60" t="s">
        <v>7</v>
      </c>
      <c r="B16" s="88"/>
      <c r="C16" s="78"/>
      <c r="D16" s="78"/>
      <c r="E16" s="79"/>
    </row>
    <row r="17" spans="1:5" ht="15.75" x14ac:dyDescent="0.25">
      <c r="A17" s="100" t="s">
        <v>142</v>
      </c>
      <c r="B17" s="68"/>
    </row>
    <row r="18" spans="1:5" s="1" customFormat="1" ht="15.75" x14ac:dyDescent="0.25">
      <c r="A18" s="60" t="s">
        <v>11</v>
      </c>
      <c r="B18" s="97"/>
      <c r="C18" s="78"/>
      <c r="D18" s="78"/>
      <c r="E18" s="79"/>
    </row>
    <row r="19" spans="1:5" s="28" customFormat="1" ht="15.75" x14ac:dyDescent="0.25">
      <c r="A19" s="101" t="s">
        <v>133</v>
      </c>
      <c r="B19" s="67"/>
      <c r="C19" s="80"/>
      <c r="D19" s="80"/>
      <c r="E19" s="81"/>
    </row>
    <row r="20" spans="1:5" x14ac:dyDescent="0.25"/>
    <row r="21" spans="1:5" ht="15.75" x14ac:dyDescent="0.25">
      <c r="A21" s="5" t="s">
        <v>8</v>
      </c>
      <c r="B21" s="6"/>
      <c r="C21" s="6"/>
      <c r="D21" s="62"/>
      <c r="E21" s="57"/>
    </row>
    <row r="22" spans="1:5" s="28" customFormat="1" ht="15.75" x14ac:dyDescent="0.25">
      <c r="A22" s="40" t="s">
        <v>147</v>
      </c>
      <c r="B22" s="72"/>
      <c r="C22" s="39"/>
      <c r="D22" s="61"/>
      <c r="E22" s="58"/>
    </row>
    <row r="23" spans="1:5" ht="15.75" x14ac:dyDescent="0.25">
      <c r="A23" s="7" t="s">
        <v>102</v>
      </c>
      <c r="B23" s="159"/>
      <c r="C23" s="159"/>
    </row>
    <row r="24" spans="1:5" ht="15.75" x14ac:dyDescent="0.25">
      <c r="A24" s="7" t="s">
        <v>129</v>
      </c>
      <c r="B24" s="160"/>
      <c r="C24" s="160"/>
    </row>
    <row r="25" spans="1:5" ht="15.75" x14ac:dyDescent="0.25">
      <c r="A25" s="7" t="s">
        <v>15</v>
      </c>
      <c r="B25" s="161"/>
      <c r="C25" s="161"/>
    </row>
    <row r="26" spans="1:5" ht="15.75" x14ac:dyDescent="0.25">
      <c r="A26" s="8" t="s">
        <v>103</v>
      </c>
      <c r="B26" s="179"/>
      <c r="C26" s="180"/>
      <c r="D26" s="4"/>
      <c r="E26" s="9"/>
    </row>
    <row r="27" spans="1:5" x14ac:dyDescent="0.25"/>
    <row r="28" spans="1:5" ht="21" x14ac:dyDescent="0.35">
      <c r="A28" s="170" t="s">
        <v>189</v>
      </c>
      <c r="B28" s="171"/>
      <c r="C28" s="171"/>
      <c r="D28" s="171"/>
      <c r="E28" s="172"/>
    </row>
    <row r="29" spans="1:5" ht="35.25" customHeight="1" x14ac:dyDescent="0.25">
      <c r="A29" s="185" t="s">
        <v>209</v>
      </c>
      <c r="B29" s="186"/>
      <c r="C29" s="186"/>
      <c r="D29" s="186"/>
      <c r="E29" s="187"/>
    </row>
    <row r="30" spans="1:5" x14ac:dyDescent="0.25">
      <c r="A30" s="63" t="s">
        <v>23</v>
      </c>
      <c r="B30" s="183"/>
      <c r="C30" s="183"/>
      <c r="D30" s="94"/>
    </row>
    <row r="31" spans="1:5" ht="15.75" x14ac:dyDescent="0.25">
      <c r="A31" s="132" t="s">
        <v>225</v>
      </c>
      <c r="B31" s="27"/>
    </row>
    <row r="32" spans="1:5" ht="49.5" customHeight="1" x14ac:dyDescent="0.25">
      <c r="A32" s="102"/>
      <c r="B32" s="184" t="s">
        <v>192</v>
      </c>
      <c r="C32" s="184"/>
      <c r="D32" s="103"/>
      <c r="E32" s="104"/>
    </row>
    <row r="33" spans="1:5" ht="15.75" x14ac:dyDescent="0.25">
      <c r="A33" s="105" t="s">
        <v>16</v>
      </c>
      <c r="B33" s="188"/>
      <c r="C33" s="188"/>
      <c r="D33" s="106"/>
      <c r="E33" s="107"/>
    </row>
    <row r="34" spans="1:5" ht="15.75" x14ac:dyDescent="0.25">
      <c r="A34" s="105" t="s">
        <v>17</v>
      </c>
      <c r="B34" s="188"/>
      <c r="C34" s="188"/>
      <c r="D34" s="181"/>
      <c r="E34" s="182"/>
    </row>
    <row r="35" spans="1:5" ht="15.75" x14ac:dyDescent="0.25">
      <c r="A35" s="105" t="s">
        <v>18</v>
      </c>
      <c r="B35" s="188"/>
      <c r="C35" s="188"/>
      <c r="D35" s="181"/>
      <c r="E35" s="182"/>
    </row>
    <row r="36" spans="1:5" ht="15.75" customHeight="1" x14ac:dyDescent="0.25">
      <c r="A36" s="105" t="s">
        <v>19</v>
      </c>
      <c r="B36" s="190"/>
      <c r="C36" s="190"/>
      <c r="D36" s="108"/>
      <c r="E36" s="109"/>
    </row>
    <row r="37" spans="1:5" ht="33" customHeight="1" x14ac:dyDescent="0.25">
      <c r="A37" s="105" t="s">
        <v>205</v>
      </c>
      <c r="B37" s="189"/>
      <c r="C37" s="189"/>
      <c r="D37" s="108"/>
      <c r="E37" s="109"/>
    </row>
    <row r="38" spans="1:5" ht="15.75" x14ac:dyDescent="0.25">
      <c r="A38" s="105" t="s">
        <v>181</v>
      </c>
      <c r="B38" s="191"/>
      <c r="C38" s="191"/>
      <c r="D38" s="192"/>
      <c r="E38" s="193"/>
    </row>
    <row r="39" spans="1:5" ht="15.75" x14ac:dyDescent="0.25">
      <c r="A39" s="105" t="s">
        <v>20</v>
      </c>
      <c r="B39" s="191"/>
      <c r="C39" s="191"/>
      <c r="D39" s="201"/>
      <c r="E39" s="202"/>
    </row>
    <row r="40" spans="1:5" ht="15.75" x14ac:dyDescent="0.25">
      <c r="A40" s="105" t="s">
        <v>182</v>
      </c>
      <c r="B40" s="191"/>
      <c r="C40" s="191"/>
      <c r="D40" s="192"/>
      <c r="E40" s="193"/>
    </row>
    <row r="41" spans="1:5" ht="15.75" x14ac:dyDescent="0.25">
      <c r="A41" s="105" t="s">
        <v>183</v>
      </c>
      <c r="B41" s="191"/>
      <c r="C41" s="191"/>
      <c r="D41" s="192"/>
      <c r="E41" s="193"/>
    </row>
    <row r="42" spans="1:5" s="28" customFormat="1" ht="15.75" x14ac:dyDescent="0.25">
      <c r="A42" s="105" t="s">
        <v>184</v>
      </c>
      <c r="B42" s="191"/>
      <c r="C42" s="191"/>
      <c r="D42" s="192"/>
      <c r="E42" s="193"/>
    </row>
    <row r="43" spans="1:5" s="28" customFormat="1" ht="15.75" x14ac:dyDescent="0.25">
      <c r="A43" s="105" t="s">
        <v>185</v>
      </c>
      <c r="B43" s="191"/>
      <c r="C43" s="191"/>
      <c r="D43" s="192"/>
      <c r="E43" s="193"/>
    </row>
    <row r="44" spans="1:5" ht="15.75" x14ac:dyDescent="0.25">
      <c r="A44" s="105" t="s">
        <v>171</v>
      </c>
      <c r="B44" s="205"/>
      <c r="C44" s="205"/>
      <c r="D44" s="206"/>
      <c r="E44" s="207"/>
    </row>
    <row r="45" spans="1:5" ht="15.75" x14ac:dyDescent="0.25">
      <c r="A45" s="131" t="s">
        <v>21</v>
      </c>
      <c r="B45" s="200" t="str">
        <f>IFERROR(ROUND(((B41+B42+B43+B39)/(B38+B40))*100,2),"")</f>
        <v/>
      </c>
      <c r="C45" s="200"/>
      <c r="D45" s="203"/>
      <c r="E45" s="204"/>
    </row>
    <row r="46" spans="1:5" ht="17.25" x14ac:dyDescent="0.25">
      <c r="A46" s="131" t="s">
        <v>223</v>
      </c>
      <c r="B46" s="197" t="str">
        <f>IFERROR(ROUND(((B41+B43+B42+B39)/B44)/365,2),"")</f>
        <v/>
      </c>
      <c r="C46" s="197"/>
      <c r="D46" s="195"/>
      <c r="E46" s="196"/>
    </row>
    <row r="47" spans="1:5" ht="17.25" x14ac:dyDescent="0.25">
      <c r="A47" s="131" t="s">
        <v>224</v>
      </c>
      <c r="B47" s="197" t="str">
        <f>IFERROR(ROUND((((B38+B40-B39)-(B41+B42+B43))/B44)/365,2),"")</f>
        <v/>
      </c>
      <c r="C47" s="197"/>
      <c r="D47" s="195"/>
      <c r="E47" s="196"/>
    </row>
    <row r="48" spans="1:5" ht="15.75" x14ac:dyDescent="0.25">
      <c r="A48" s="105" t="s">
        <v>22</v>
      </c>
      <c r="B48" s="194"/>
      <c r="C48" s="194"/>
      <c r="D48" s="198"/>
      <c r="E48" s="199"/>
    </row>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sheetData>
  <sheetProtection password="C663" sheet="1" objects="1" scenarios="1"/>
  <mergeCells count="48">
    <mergeCell ref="B48:C48"/>
    <mergeCell ref="D47:E47"/>
    <mergeCell ref="B47:C47"/>
    <mergeCell ref="D48:E48"/>
    <mergeCell ref="B39:C39"/>
    <mergeCell ref="B40:C40"/>
    <mergeCell ref="B41:C41"/>
    <mergeCell ref="B45:C45"/>
    <mergeCell ref="D46:E46"/>
    <mergeCell ref="D39:E39"/>
    <mergeCell ref="D40:E40"/>
    <mergeCell ref="D41:E41"/>
    <mergeCell ref="D45:E45"/>
    <mergeCell ref="B44:C44"/>
    <mergeCell ref="B46:C46"/>
    <mergeCell ref="D44:E44"/>
    <mergeCell ref="B37:C37"/>
    <mergeCell ref="B36:C36"/>
    <mergeCell ref="B42:C42"/>
    <mergeCell ref="B43:C43"/>
    <mergeCell ref="D42:E42"/>
    <mergeCell ref="D43:E43"/>
    <mergeCell ref="B38:C38"/>
    <mergeCell ref="D38:E38"/>
    <mergeCell ref="B26:C26"/>
    <mergeCell ref="A28:E28"/>
    <mergeCell ref="D34:E34"/>
    <mergeCell ref="D35:E35"/>
    <mergeCell ref="B30:C30"/>
    <mergeCell ref="B32:C32"/>
    <mergeCell ref="A29:E29"/>
    <mergeCell ref="B33:C33"/>
    <mergeCell ref="B34:C34"/>
    <mergeCell ref="B35:C35"/>
    <mergeCell ref="C1:E1"/>
    <mergeCell ref="C2:E2"/>
    <mergeCell ref="A10:E10"/>
    <mergeCell ref="C3:E3"/>
    <mergeCell ref="C4:E4"/>
    <mergeCell ref="C5:E5"/>
    <mergeCell ref="A6:B6"/>
    <mergeCell ref="C6:E6"/>
    <mergeCell ref="A8:E8"/>
    <mergeCell ref="B23:C23"/>
    <mergeCell ref="B24:C24"/>
    <mergeCell ref="B25:C25"/>
    <mergeCell ref="B13:E13"/>
    <mergeCell ref="B15:E15"/>
  </mergeCells>
  <conditionalFormatting sqref="B23:C26 B13:B16 B18">
    <cfRule type="containsBlanks" dxfId="30" priority="58">
      <formula>LEN(TRIM(B13))=0</formula>
    </cfRule>
  </conditionalFormatting>
  <conditionalFormatting sqref="B17">
    <cfRule type="containsBlanks" dxfId="29" priority="11">
      <formula>LEN(TRIM(B17))=0</formula>
    </cfRule>
    <cfRule type="expression" dxfId="28" priority="53">
      <formula>IF(AND(ISBLANK($B$17),$B$18="concession"),TRUE,FALSE)</formula>
    </cfRule>
    <cfRule type="expression" dxfId="27" priority="54">
      <formula>IF(AND(ISBLANK($B$17),$B$18="affermage"),TRUE,FALSE)</formula>
    </cfRule>
  </conditionalFormatting>
  <conditionalFormatting sqref="B31">
    <cfRule type="containsBlanks" dxfId="26" priority="45">
      <formula>LEN(TRIM(B31))=0</formula>
    </cfRule>
  </conditionalFormatting>
  <conditionalFormatting sqref="B30">
    <cfRule type="containsBlanks" dxfId="25" priority="46">
      <formula>LEN(TRIM(B30))=0</formula>
    </cfRule>
  </conditionalFormatting>
  <conditionalFormatting sqref="D30">
    <cfRule type="expression" dxfId="24" priority="16">
      <formula>IF(AND(ISBLANK($D$30),$B$30="L'unité de distribution de :"),TRUE,FALSE)</formula>
    </cfRule>
  </conditionalFormatting>
  <conditionalFormatting sqref="B22">
    <cfRule type="containsBlanks" dxfId="23" priority="10">
      <formula>LEN(TRIM(B22))=0</formula>
    </cfRule>
  </conditionalFormatting>
  <conditionalFormatting sqref="B19">
    <cfRule type="expression" dxfId="22" priority="7">
      <formula>IF(AND(ISBLANK($B$19),$B$18="affermage"),TRUE,FALSE)</formula>
    </cfRule>
    <cfRule type="expression" dxfId="21" priority="8">
      <formula>IF(AND(ISBLANK($B$19),$B$18="concession"),TRUE,FALSE)</formula>
    </cfRule>
  </conditionalFormatting>
  <conditionalFormatting sqref="A19">
    <cfRule type="expression" dxfId="20" priority="5">
      <formula>IF($B$18="affermage",TRUE,FALSE)</formula>
    </cfRule>
    <cfRule type="expression" dxfId="19" priority="6">
      <formula>IF($B$18="concession",TRUE,FALSE)</formula>
    </cfRule>
  </conditionalFormatting>
  <conditionalFormatting sqref="B33:C44 B48:C48">
    <cfRule type="containsBlanks" dxfId="18" priority="3">
      <formula>LEN(TRIM(B33))=0</formula>
    </cfRule>
  </conditionalFormatting>
  <dataValidations xWindow="654" yWindow="601" count="10">
    <dataValidation type="textLength" operator="equal" allowBlank="1" showInputMessage="1" showErrorMessage="1" error="Un SIRET comporte 14 caractères" sqref="B14">
      <formula1>14</formula1>
    </dataValidation>
    <dataValidation type="decimal" allowBlank="1" showErrorMessage="1" error="Le rendement est compris entre 0 et 100 %" sqref="D45:E45">
      <formula1>0</formula1>
      <formula2>100</formula2>
    </dataValidation>
    <dataValidation type="whole" allowBlank="1" showErrorMessage="1" error="L'indice de connaissance patrimonial est un nombre entier compris entre 0 et 120" sqref="D48:E48">
      <formula1>0</formula1>
      <formula2>120</formula2>
    </dataValidation>
    <dataValidation type="textLength" allowBlank="1" showInputMessage="1" showErrorMessage="1" error="Code sur 5 caractères attendu (chiffres ou lettres)" prompt="Ce numéro à 5 caractères est indiqué sur les conventions et courriers de l'Agence" sqref="B17">
      <formula1>5</formula1>
      <formula2>5</formula2>
    </dataValidation>
    <dataValidation type="custom" allowBlank="1" showInputMessage="1" showErrorMessage="1" error="Saisir un mél valide" sqref="B26:C26">
      <formula1>AND(NOT(ISERROR(SEARCH("@",B26))),NOT(ISERROR(SEARCH(".",B26))),NOT(ISERROR((SEARCH("@",B26)&lt;SEARCH(".",B26,SEARCH("@",B26))))))</formula1>
    </dataValidation>
    <dataValidation allowBlank="1" sqref="B45:C45"/>
    <dataValidation type="decimal" allowBlank="1" showInputMessage="1" showErrorMessage="1" error="Le taux de ruralité doit être compris entre 0 et 100 %." prompt="Taux de ruralité = [nombre d'habitants des communes rurales (selon Décret n°2006-430 du 13 avril 2006 )] / [nombre d'habitants total de la collectivité]" sqref="B36:C36">
      <formula1>0</formula1>
      <formula2>100</formula2>
    </dataValidation>
    <dataValidation type="decimal" allowBlank="1" showInputMessage="1" showErrorMessage="1" error="Le prix de l'eau au m3 doit être supérieur à 1 € pour rendre votre dossier éligible, et raisonnablement inférieur à 10 €." sqref="B37:C37">
      <formula1>1</formula1>
      <formula2>10</formula2>
    </dataValidation>
    <dataValidation type="textLength" operator="equal" allowBlank="1" showInputMessage="1" showErrorMessage="1" sqref="B31">
      <formula1>4</formula1>
    </dataValidation>
    <dataValidation type="whole" allowBlank="1" showErrorMessage="1" error="L'indice de connaissance patrimonial doit être un nombre entier compris entre 40 et 120 pour rendre votre dossier éligible." sqref="B48:C48">
      <formula1>40</formula1>
      <formula2>120</formula2>
    </dataValidation>
  </dataValidations>
  <printOptions horizontalCentered="1"/>
  <pageMargins left="0.7" right="0.7" top="0.75" bottom="0.75" header="0.3" footer="0.3"/>
  <pageSetup paperSize="9" scale="72" orientation="portrait" r:id="rId1"/>
  <drawing r:id="rId2"/>
  <legacyDrawing r:id="rId3"/>
  <extLst>
    <ext xmlns:x14="http://schemas.microsoft.com/office/spreadsheetml/2009/9/main" uri="{CCE6A557-97BC-4b89-ADB6-D9C93CAAB3DF}">
      <x14:dataValidations xmlns:xm="http://schemas.microsoft.com/office/excel/2006/main" xWindow="654" yWindow="601" count="3">
        <x14:dataValidation type="list" allowBlank="1" showInputMessage="1" showErrorMessage="1" prompt="Utilisez la liste de valeurs">
          <x14:formula1>
            <xm:f>'Liste de valeurs'!$B$1:$B$3</xm:f>
          </x14:formula1>
          <xm:sqref>B18</xm:sqref>
        </x14:dataValidation>
        <x14:dataValidation type="list" allowBlank="1" showInputMessage="1" showErrorMessage="1" prompt="Utilisez la liste de valeurs">
          <x14:formula1>
            <xm:f>'Liste de valeurs'!$S$1:$S$3</xm:f>
          </x14:formula1>
          <xm:sqref>B22</xm:sqref>
        </x14:dataValidation>
        <x14:dataValidation type="list" allowBlank="1" showInputMessage="1" showErrorMessage="1" prompt="Utilisez la liste de valeurs">
          <x14:formula1>
            <xm:f>'Liste de valeurs'!$E$1:$E$2</xm:f>
          </x14:formula1>
          <xm:sqref>B30:C30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F92"/>
  <sheetViews>
    <sheetView zoomScaleNormal="100" workbookViewId="0">
      <selection activeCell="D14" sqref="D14"/>
    </sheetView>
  </sheetViews>
  <sheetFormatPr baseColWidth="10" defaultColWidth="0" defaultRowHeight="15" zeroHeight="1" x14ac:dyDescent="0.25"/>
  <cols>
    <col min="1" max="1" width="46.7109375" style="36" customWidth="1"/>
    <col min="2" max="2" width="23.7109375" style="18" customWidth="1"/>
    <col min="3" max="4" width="16.7109375" style="18" customWidth="1"/>
    <col min="5" max="5" width="17.85546875" style="89" customWidth="1"/>
    <col min="6" max="6" width="0.140625" customWidth="1"/>
    <col min="7" max="16384" width="11.42578125" hidden="1"/>
  </cols>
  <sheetData>
    <row r="1" spans="1:5" x14ac:dyDescent="0.25">
      <c r="A1" s="2"/>
      <c r="B1" s="56"/>
      <c r="C1" s="164" t="s">
        <v>0</v>
      </c>
      <c r="D1" s="165"/>
      <c r="E1" s="166"/>
    </row>
    <row r="2" spans="1:5" x14ac:dyDescent="0.25">
      <c r="A2" s="3"/>
      <c r="B2" s="19"/>
      <c r="C2" s="167" t="s">
        <v>1</v>
      </c>
      <c r="D2" s="168"/>
      <c r="E2" s="169"/>
    </row>
    <row r="3" spans="1:5" x14ac:dyDescent="0.25">
      <c r="A3" s="3"/>
      <c r="B3" s="19"/>
      <c r="C3" s="167" t="s">
        <v>2</v>
      </c>
      <c r="D3" s="168"/>
      <c r="E3" s="169"/>
    </row>
    <row r="4" spans="1:5" x14ac:dyDescent="0.25">
      <c r="A4" s="3"/>
      <c r="B4" s="19"/>
      <c r="C4" s="167" t="s">
        <v>3</v>
      </c>
      <c r="D4" s="168"/>
      <c r="E4" s="169"/>
    </row>
    <row r="5" spans="1:5" x14ac:dyDescent="0.25">
      <c r="A5" s="3"/>
      <c r="B5" s="19"/>
      <c r="C5" s="173" t="s">
        <v>4</v>
      </c>
      <c r="D5" s="174"/>
      <c r="E5" s="175"/>
    </row>
    <row r="6" spans="1:5" ht="40.5" customHeight="1" x14ac:dyDescent="0.25">
      <c r="A6" s="146" t="s">
        <v>5</v>
      </c>
      <c r="B6" s="147"/>
      <c r="C6" s="146" t="s">
        <v>68</v>
      </c>
      <c r="D6" s="147"/>
      <c r="E6" s="148"/>
    </row>
    <row r="7" spans="1:5" s="28" customFormat="1" ht="13.5" customHeight="1" x14ac:dyDescent="0.25">
      <c r="A7" s="20" t="str">
        <f>CODFORMULAIRE&amp;" - version "&amp;VERSIONFORMULAIRE&amp;" du "&amp;TEXT(DATEVERSIONFORMULAIRE,"jj/mm/aaaa")</f>
        <v>F_DPF_AEAP_AAP_FUITE - version 3.0 du 01/12/2017</v>
      </c>
      <c r="B7" s="34"/>
      <c r="C7" s="34"/>
      <c r="D7" s="34"/>
      <c r="E7" s="90"/>
    </row>
    <row r="8" spans="1:5" ht="15.75" x14ac:dyDescent="0.25">
      <c r="A8" s="221" t="s">
        <v>74</v>
      </c>
      <c r="B8" s="222"/>
      <c r="C8" s="222"/>
      <c r="D8" s="222"/>
      <c r="E8" s="223"/>
    </row>
    <row r="9" spans="1:5" s="28" customFormat="1" x14ac:dyDescent="0.25">
      <c r="A9" s="110"/>
      <c r="B9" s="111"/>
      <c r="C9" s="111"/>
      <c r="D9" s="111"/>
      <c r="E9" s="112"/>
    </row>
    <row r="10" spans="1:5" ht="45.75" customHeight="1" x14ac:dyDescent="0.25">
      <c r="A10" s="146" t="s">
        <v>187</v>
      </c>
      <c r="B10" s="147"/>
      <c r="C10" s="147"/>
      <c r="D10" s="147"/>
      <c r="E10" s="148"/>
    </row>
    <row r="11" spans="1:5" x14ac:dyDescent="0.25">
      <c r="A11" s="218" t="s">
        <v>212</v>
      </c>
      <c r="B11" s="219"/>
      <c r="C11" s="219"/>
      <c r="D11" s="219"/>
      <c r="E11" s="220"/>
    </row>
    <row r="12" spans="1:5" ht="45.75" customHeight="1" x14ac:dyDescent="0.25">
      <c r="A12" s="215" t="s">
        <v>210</v>
      </c>
      <c r="B12" s="216"/>
      <c r="C12" s="216"/>
      <c r="D12" s="216"/>
      <c r="E12" s="217"/>
    </row>
    <row r="13" spans="1:5" ht="79.5" customHeight="1" x14ac:dyDescent="0.25">
      <c r="A13" s="224" t="s">
        <v>213</v>
      </c>
      <c r="B13" s="225"/>
      <c r="C13" s="225"/>
      <c r="D13" s="225"/>
      <c r="E13" s="226"/>
    </row>
    <row r="14" spans="1:5" x14ac:dyDescent="0.25">
      <c r="A14" s="113" t="s">
        <v>214</v>
      </c>
      <c r="B14" s="114" t="s">
        <v>70</v>
      </c>
      <c r="C14" s="61"/>
      <c r="D14" s="77"/>
      <c r="E14" s="58" t="s">
        <v>166</v>
      </c>
    </row>
    <row r="15" spans="1:5" x14ac:dyDescent="0.25">
      <c r="A15" s="115"/>
      <c r="B15" s="127" t="s">
        <v>71</v>
      </c>
      <c r="C15" s="128"/>
      <c r="D15" s="123" t="str">
        <f>IFERROR(ROUND(IP_INDIC*(LV_INDIC/1000)*365,2),"")</f>
        <v/>
      </c>
      <c r="E15" s="129" t="s">
        <v>51</v>
      </c>
    </row>
    <row r="16" spans="1:5" ht="16.5" customHeight="1" x14ac:dyDescent="0.25">
      <c r="A16" s="115"/>
      <c r="B16" s="214" t="s">
        <v>73</v>
      </c>
      <c r="C16" s="214"/>
      <c r="D16" s="124" t="str">
        <f>IFERROR(((('Etape 1 - Le demandeur '!B41+'Etape 1 - Le demandeur '!B42+'Etape 1 - Le demandeur '!B43+'Etape 1 - Le demandeur '!B39)/('Etape 1 - Le demandeur '!B38+'Etape 1 - Le demandeur '!B40-D15))*100)-'Etape 1 - Le demandeur '!B45,"")</f>
        <v/>
      </c>
      <c r="E16" s="129" t="s">
        <v>72</v>
      </c>
    </row>
    <row r="17" spans="1:5" s="28" customFormat="1" ht="15.75" thickBot="1" x14ac:dyDescent="0.3">
      <c r="A17" s="116"/>
      <c r="B17" s="227" t="s">
        <v>215</v>
      </c>
      <c r="C17" s="227"/>
      <c r="D17" s="125" t="str">
        <f>IF(IFERROR(ROUND(0.5*(IP_INDIC/(0.2*IC_INDIC)),2),"")&lt;1,1,IFERROR(ROUND(0.5*(IP_INDIC/(0.2*IC_INDIC)),2),""))</f>
        <v/>
      </c>
      <c r="E17" s="130"/>
    </row>
    <row r="18" spans="1:5" ht="35.25" customHeight="1" x14ac:dyDescent="0.25">
      <c r="A18" s="208" t="s">
        <v>211</v>
      </c>
      <c r="B18" s="209"/>
      <c r="C18" s="209"/>
      <c r="D18" s="209"/>
      <c r="E18" s="210"/>
    </row>
    <row r="19" spans="1:5" ht="33" customHeight="1" x14ac:dyDescent="0.25">
      <c r="A19" s="211"/>
      <c r="B19" s="212"/>
      <c r="C19" s="212"/>
      <c r="D19" s="212"/>
      <c r="E19" s="213"/>
    </row>
    <row r="20" spans="1:5" hidden="1" x14ac:dyDescent="0.25"/>
    <row r="21" spans="1:5" hidden="1" x14ac:dyDescent="0.25"/>
    <row r="22" spans="1:5" hidden="1" x14ac:dyDescent="0.25"/>
    <row r="23" spans="1:5" hidden="1" x14ac:dyDescent="0.25"/>
    <row r="24" spans="1:5" hidden="1" x14ac:dyDescent="0.25"/>
    <row r="25" spans="1:5" hidden="1" x14ac:dyDescent="0.25"/>
    <row r="26" spans="1:5" hidden="1" x14ac:dyDescent="0.25"/>
    <row r="27" spans="1:5" hidden="1" x14ac:dyDescent="0.25"/>
    <row r="28" spans="1:5" hidden="1" x14ac:dyDescent="0.25"/>
    <row r="29" spans="1:5" hidden="1" x14ac:dyDescent="0.25"/>
    <row r="30" spans="1:5" hidden="1" x14ac:dyDescent="0.25"/>
    <row r="31" spans="1:5" hidden="1" x14ac:dyDescent="0.25"/>
    <row r="32" spans="1:5"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sheetData>
  <sheetProtection password="C663" sheet="1" objects="1" scenarios="1"/>
  <mergeCells count="15">
    <mergeCell ref="A18:E19"/>
    <mergeCell ref="B16:C16"/>
    <mergeCell ref="C1:E1"/>
    <mergeCell ref="C2:E2"/>
    <mergeCell ref="C3:E3"/>
    <mergeCell ref="C4:E4"/>
    <mergeCell ref="C5:E5"/>
    <mergeCell ref="A6:B6"/>
    <mergeCell ref="C6:E6"/>
    <mergeCell ref="A12:E12"/>
    <mergeCell ref="A10:E10"/>
    <mergeCell ref="A11:E11"/>
    <mergeCell ref="A8:E8"/>
    <mergeCell ref="A13:E13"/>
    <mergeCell ref="B17:C17"/>
  </mergeCells>
  <conditionalFormatting sqref="D14">
    <cfRule type="containsBlanks" dxfId="17" priority="1">
      <formula>LEN(TRIM(D14))=0</formula>
    </cfRule>
  </conditionalFormatting>
  <dataValidations xWindow="617" yWindow="578" count="1">
    <dataValidation type="decimal" operator="greaterThan" allowBlank="1" showInputMessage="1" showErrorMessage="1" error="Saisir un nombre" sqref="D14">
      <formula1>0</formula1>
    </dataValidation>
  </dataValidations>
  <pageMargins left="0.7" right="0.7" top="0.75" bottom="0.75" header="0.3" footer="0.3"/>
  <pageSetup paperSize="9" scale="71"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40"/>
  <sheetViews>
    <sheetView zoomScaleNormal="100" workbookViewId="0">
      <selection activeCell="A15" sqref="A15:E15"/>
    </sheetView>
  </sheetViews>
  <sheetFormatPr baseColWidth="10" defaultColWidth="0" defaultRowHeight="15" zeroHeight="1" x14ac:dyDescent="0.25"/>
  <cols>
    <col min="1" max="1" width="46.7109375" style="20" customWidth="1"/>
    <col min="2" max="2" width="23.7109375" style="61" customWidth="1"/>
    <col min="3" max="4" width="16.7109375" style="61" customWidth="1"/>
    <col min="5" max="5" width="16.7109375" style="58" customWidth="1"/>
    <col min="6" max="6" width="0.140625" customWidth="1"/>
    <col min="7" max="16383" width="11.42578125" hidden="1"/>
    <col min="16384" max="16384" width="5.85546875" hidden="1"/>
  </cols>
  <sheetData>
    <row r="1" spans="1:5" s="28" customFormat="1" x14ac:dyDescent="0.25">
      <c r="A1" s="2"/>
      <c r="B1" s="35"/>
      <c r="C1" s="164" t="s">
        <v>0</v>
      </c>
      <c r="D1" s="165"/>
      <c r="E1" s="166"/>
    </row>
    <row r="2" spans="1:5" s="28" customFormat="1" x14ac:dyDescent="0.25">
      <c r="A2" s="3"/>
      <c r="B2" s="23"/>
      <c r="C2" s="167" t="s">
        <v>1</v>
      </c>
      <c r="D2" s="168"/>
      <c r="E2" s="169"/>
    </row>
    <row r="3" spans="1:5" s="28" customFormat="1" x14ac:dyDescent="0.25">
      <c r="A3" s="20"/>
      <c r="B3" s="23"/>
      <c r="C3" s="167" t="s">
        <v>2</v>
      </c>
      <c r="D3" s="168"/>
      <c r="E3" s="169"/>
    </row>
    <row r="4" spans="1:5" s="28" customFormat="1" x14ac:dyDescent="0.25">
      <c r="A4" s="20"/>
      <c r="B4" s="23"/>
      <c r="C4" s="167" t="s">
        <v>3</v>
      </c>
      <c r="D4" s="168"/>
      <c r="E4" s="169"/>
    </row>
    <row r="5" spans="1:5" s="28" customFormat="1" x14ac:dyDescent="0.25">
      <c r="A5" s="3"/>
      <c r="B5" s="23"/>
      <c r="C5" s="173" t="s">
        <v>4</v>
      </c>
      <c r="D5" s="174"/>
      <c r="E5" s="175"/>
    </row>
    <row r="6" spans="1:5" s="28" customFormat="1" ht="40.5" customHeight="1" x14ac:dyDescent="0.25">
      <c r="A6" s="146" t="s">
        <v>5</v>
      </c>
      <c r="B6" s="148"/>
      <c r="C6" s="146" t="s">
        <v>68</v>
      </c>
      <c r="D6" s="147"/>
      <c r="E6" s="148"/>
    </row>
    <row r="7" spans="1:5" s="28" customFormat="1" x14ac:dyDescent="0.25">
      <c r="A7" s="20" t="str">
        <f>CODFORMULAIRE&amp;" - version "&amp;VERSIONFORMULAIRE&amp;" du "&amp;TEXT(DATEVERSIONFORMULAIRE,"jj/mm/aaaa")</f>
        <v>F_DPF_AEAP_AAP_FUITE - version 3.0 du 01/12/2017</v>
      </c>
      <c r="B7" s="61"/>
      <c r="C7" s="61"/>
      <c r="D7" s="61"/>
      <c r="E7" s="58"/>
    </row>
    <row r="8" spans="1:5" s="28" customFormat="1" x14ac:dyDescent="0.25">
      <c r="A8" s="176" t="s">
        <v>74</v>
      </c>
      <c r="B8" s="177"/>
      <c r="C8" s="177"/>
      <c r="D8" s="177"/>
      <c r="E8" s="178"/>
    </row>
    <row r="9" spans="1:5" s="28" customFormat="1" x14ac:dyDescent="0.25">
      <c r="A9" s="20"/>
      <c r="B9" s="61"/>
      <c r="C9" s="61"/>
      <c r="D9" s="61"/>
      <c r="E9" s="58"/>
    </row>
    <row r="10" spans="1:5" s="28" customFormat="1" hidden="1" x14ac:dyDescent="0.25">
      <c r="A10" s="20"/>
      <c r="B10" s="61"/>
      <c r="C10" s="61"/>
      <c r="D10" s="61"/>
      <c r="E10" s="58"/>
    </row>
    <row r="11" spans="1:5" ht="21" x14ac:dyDescent="0.35">
      <c r="A11" s="170" t="s">
        <v>26</v>
      </c>
      <c r="B11" s="171"/>
      <c r="C11" s="171"/>
      <c r="D11" s="171"/>
      <c r="E11" s="172"/>
    </row>
    <row r="12" spans="1:5" ht="21" x14ac:dyDescent="0.35">
      <c r="A12" s="95"/>
      <c r="B12" s="12"/>
      <c r="C12" s="12"/>
      <c r="D12" s="12"/>
      <c r="E12" s="96"/>
    </row>
    <row r="13" spans="1:5" ht="15.75" x14ac:dyDescent="0.25">
      <c r="A13" s="231" t="s">
        <v>27</v>
      </c>
      <c r="B13" s="231"/>
      <c r="C13" s="231"/>
      <c r="D13" s="231"/>
      <c r="E13" s="231"/>
    </row>
    <row r="14" spans="1:5" ht="38.25" customHeight="1" x14ac:dyDescent="0.25">
      <c r="A14" s="235" t="s">
        <v>206</v>
      </c>
      <c r="B14" s="236"/>
      <c r="C14" s="236"/>
      <c r="D14" s="236"/>
      <c r="E14" s="237"/>
    </row>
    <row r="15" spans="1:5" ht="50.25" customHeight="1" x14ac:dyDescent="0.25">
      <c r="A15" s="232"/>
      <c r="B15" s="233"/>
      <c r="C15" s="233"/>
      <c r="D15" s="233"/>
      <c r="E15" s="234"/>
    </row>
    <row r="16" spans="1:5" ht="33.75" customHeight="1" x14ac:dyDescent="0.25">
      <c r="A16" s="238" t="s">
        <v>186</v>
      </c>
      <c r="B16" s="239"/>
      <c r="C16" s="239"/>
      <c r="D16" s="239"/>
      <c r="E16" s="240"/>
    </row>
    <row r="17" spans="1:5" ht="38.25" customHeight="1" x14ac:dyDescent="0.25">
      <c r="A17" s="232"/>
      <c r="B17" s="233"/>
      <c r="C17" s="246" t="s">
        <v>144</v>
      </c>
      <c r="D17" s="246"/>
      <c r="E17" s="73"/>
    </row>
    <row r="18" spans="1:5" s="99" customFormat="1" ht="15.75" customHeight="1" x14ac:dyDescent="0.25">
      <c r="A18" s="228" t="s">
        <v>218</v>
      </c>
      <c r="B18" s="229"/>
      <c r="C18" s="229"/>
      <c r="D18" s="229"/>
      <c r="E18" s="230"/>
    </row>
    <row r="19" spans="1:5" ht="52.5" customHeight="1" x14ac:dyDescent="0.25">
      <c r="A19" s="247" t="str">
        <f>Texte_contexte!A2</f>
        <v>Le rendement des réseaux d'eau potable de la collectivité ([à renseigner]% en 0) est inférieur au rendement cible réglementaire ([à renseigner]%). Cette opération de remplacement de réseaux fuyards s'inscrit dans un plan d'actions global d'amélioration du rendement mené par la collectivité.</v>
      </c>
      <c r="B19" s="248"/>
      <c r="C19" s="248"/>
      <c r="D19" s="248"/>
      <c r="E19" s="249"/>
    </row>
    <row r="20" spans="1:5" s="28" customFormat="1" ht="15.75" customHeight="1" x14ac:dyDescent="0.25">
      <c r="A20" s="270" t="s">
        <v>222</v>
      </c>
      <c r="B20" s="271"/>
      <c r="C20" s="271"/>
      <c r="D20" s="271"/>
      <c r="E20" s="272"/>
    </row>
    <row r="21" spans="1:5" s="28" customFormat="1" ht="66" customHeight="1" x14ac:dyDescent="0.25">
      <c r="A21" s="252"/>
      <c r="B21" s="253"/>
      <c r="C21" s="253"/>
      <c r="D21" s="253"/>
      <c r="E21" s="254"/>
    </row>
    <row r="22" spans="1:5" ht="64.5" customHeight="1" x14ac:dyDescent="0.25">
      <c r="A22" s="255" t="s">
        <v>207</v>
      </c>
      <c r="B22" s="256"/>
      <c r="C22" s="256"/>
      <c r="D22" s="256"/>
      <c r="E22" s="257"/>
    </row>
    <row r="23" spans="1:5" ht="67.5" customHeight="1" x14ac:dyDescent="0.25">
      <c r="A23" s="261"/>
      <c r="B23" s="262"/>
      <c r="C23" s="262"/>
      <c r="D23" s="262"/>
      <c r="E23" s="263"/>
    </row>
    <row r="24" spans="1:5" s="28" customFormat="1" ht="20.25" customHeight="1" x14ac:dyDescent="0.25">
      <c r="A24" s="264" t="str">
        <f>"Le facteur de plafonnement utilisé dans le cadre de l'appel à projets pour déterminer le montant finançable est de "&amp;'Etape 2 - L''opération '!D17&amp;"."</f>
        <v>Le facteur de plafonnement utilisé dans le cadre de l'appel à projets pour déterminer le montant finançable est de .</v>
      </c>
      <c r="B24" s="265"/>
      <c r="C24" s="265"/>
      <c r="D24" s="265"/>
      <c r="E24" s="266"/>
    </row>
    <row r="25" spans="1:5" ht="15.75" x14ac:dyDescent="0.25">
      <c r="A25" s="59" t="s">
        <v>143</v>
      </c>
      <c r="B25" s="56"/>
      <c r="C25" s="62"/>
      <c r="D25" s="62"/>
      <c r="E25" s="57"/>
    </row>
    <row r="26" spans="1:5" ht="44.25" customHeight="1" x14ac:dyDescent="0.25">
      <c r="A26" s="264" t="str">
        <f>Texte_contexte!A22</f>
        <v>Le volume prévisionnel d'eau économisé après travaux est de  m3/an.  Le gain en rendement prévisionnel après travaux est de [à renseigner]% à l'échelle de la collectivité.</v>
      </c>
      <c r="B26" s="265"/>
      <c r="C26" s="265"/>
      <c r="D26" s="265"/>
      <c r="E26" s="266"/>
    </row>
    <row r="27" spans="1:5" x14ac:dyDescent="0.25"/>
    <row r="28" spans="1:5" ht="15.75" x14ac:dyDescent="0.25">
      <c r="A28" s="267" t="s">
        <v>69</v>
      </c>
      <c r="B28" s="268"/>
      <c r="C28" s="268"/>
      <c r="D28" s="268"/>
      <c r="E28" s="269"/>
    </row>
    <row r="29" spans="1:5" ht="15.75" x14ac:dyDescent="0.25">
      <c r="A29" s="250" t="s">
        <v>28</v>
      </c>
      <c r="B29" s="251"/>
      <c r="C29" s="251"/>
      <c r="D29" s="74"/>
      <c r="E29" s="13"/>
    </row>
    <row r="30" spans="1:5" ht="15.75" x14ac:dyDescent="0.25">
      <c r="A30" s="250" t="s">
        <v>29</v>
      </c>
      <c r="B30" s="251"/>
      <c r="C30" s="251"/>
      <c r="D30" s="74"/>
      <c r="E30" s="13"/>
    </row>
    <row r="31" spans="1:5" x14ac:dyDescent="0.25"/>
    <row r="32" spans="1:5" ht="15.75" x14ac:dyDescent="0.25">
      <c r="A32" s="231" t="s">
        <v>30</v>
      </c>
      <c r="B32" s="231"/>
      <c r="C32" s="231"/>
      <c r="D32" s="231"/>
      <c r="E32" s="231"/>
    </row>
    <row r="33" spans="1:5" ht="15.75" x14ac:dyDescent="0.25">
      <c r="A33" s="244" t="s">
        <v>41</v>
      </c>
      <c r="B33" s="245"/>
      <c r="C33" s="245"/>
      <c r="D33" s="245"/>
      <c r="E33" s="75"/>
    </row>
    <row r="34" spans="1:5" ht="15.75" x14ac:dyDescent="0.25">
      <c r="A34" s="16" t="s">
        <v>9</v>
      </c>
      <c r="B34" s="55"/>
      <c r="C34" s="10"/>
      <c r="D34" s="11"/>
    </row>
    <row r="35" spans="1:5" ht="15.75" x14ac:dyDescent="0.25">
      <c r="A35" s="16" t="s">
        <v>77</v>
      </c>
      <c r="B35" s="55"/>
      <c r="C35" s="10"/>
      <c r="D35" s="11"/>
    </row>
    <row r="36" spans="1:5" ht="15.75" x14ac:dyDescent="0.25">
      <c r="A36" s="17" t="s">
        <v>10</v>
      </c>
      <c r="B36" s="67"/>
      <c r="C36" s="14"/>
      <c r="D36" s="15"/>
      <c r="E36" s="9"/>
    </row>
    <row r="37" spans="1:5" x14ac:dyDescent="0.25"/>
    <row r="38" spans="1:5" ht="15.75" x14ac:dyDescent="0.25">
      <c r="A38" s="258" t="s">
        <v>190</v>
      </c>
      <c r="B38" s="259"/>
      <c r="C38" s="259"/>
      <c r="D38" s="259"/>
      <c r="E38" s="260"/>
    </row>
    <row r="39" spans="1:5" ht="86.25" customHeight="1" x14ac:dyDescent="0.25">
      <c r="A39" s="241"/>
      <c r="B39" s="242"/>
      <c r="C39" s="242"/>
      <c r="D39" s="242"/>
      <c r="E39" s="243"/>
    </row>
    <row r="40" spans="1:5" hidden="1" x14ac:dyDescent="0.25"/>
  </sheetData>
  <sheetProtection password="C663" sheet="1" objects="1" scenarios="1"/>
  <mergeCells count="30">
    <mergeCell ref="C1:E1"/>
    <mergeCell ref="C2:E2"/>
    <mergeCell ref="C3:E3"/>
    <mergeCell ref="C4:E4"/>
    <mergeCell ref="C5:E5"/>
    <mergeCell ref="A39:E39"/>
    <mergeCell ref="A32:E32"/>
    <mergeCell ref="A33:D33"/>
    <mergeCell ref="C17:D17"/>
    <mergeCell ref="A17:B17"/>
    <mergeCell ref="A19:E19"/>
    <mergeCell ref="A29:C29"/>
    <mergeCell ref="A30:C30"/>
    <mergeCell ref="A21:E21"/>
    <mergeCell ref="A22:E22"/>
    <mergeCell ref="A38:E38"/>
    <mergeCell ref="A23:E23"/>
    <mergeCell ref="A26:E26"/>
    <mergeCell ref="A28:E28"/>
    <mergeCell ref="A20:E20"/>
    <mergeCell ref="A24:E24"/>
    <mergeCell ref="A18:E18"/>
    <mergeCell ref="A6:B6"/>
    <mergeCell ref="C6:E6"/>
    <mergeCell ref="A8:E8"/>
    <mergeCell ref="A11:E11"/>
    <mergeCell ref="A13:E13"/>
    <mergeCell ref="A15:E15"/>
    <mergeCell ref="A14:E14"/>
    <mergeCell ref="A16:E16"/>
  </mergeCells>
  <conditionalFormatting sqref="E17">
    <cfRule type="containsBlanks" dxfId="16" priority="7">
      <formula>LEN(TRIM(E17))=0</formula>
    </cfRule>
  </conditionalFormatting>
  <conditionalFormatting sqref="A15:A17 A23">
    <cfRule type="containsBlanks" dxfId="15" priority="12">
      <formula>LEN(TRIM(A15))=0</formula>
    </cfRule>
  </conditionalFormatting>
  <conditionalFormatting sqref="D29">
    <cfRule type="containsBlanks" dxfId="14" priority="11">
      <formula>LEN(TRIM(D29))=0</formula>
    </cfRule>
  </conditionalFormatting>
  <conditionalFormatting sqref="D30">
    <cfRule type="containsBlanks" dxfId="13" priority="10">
      <formula>LEN(TRIM(D30))=0</formula>
    </cfRule>
  </conditionalFormatting>
  <conditionalFormatting sqref="E33">
    <cfRule type="containsBlanks" dxfId="12" priority="9">
      <formula>LEN(TRIM(E33))=0</formula>
    </cfRule>
  </conditionalFormatting>
  <conditionalFormatting sqref="A34:A36">
    <cfRule type="expression" dxfId="11" priority="2">
      <formula>IF($E$33="oui",TRUE,FALSE)</formula>
    </cfRule>
  </conditionalFormatting>
  <conditionalFormatting sqref="B34:B36">
    <cfRule type="expression" dxfId="10" priority="1">
      <formula>IF(AND(ISBLANK(B34),$E$33="oui"),TRUE,FALSE)</formula>
    </cfRule>
  </conditionalFormatting>
  <dataValidations count="6">
    <dataValidation type="date" operator="greaterThan" allowBlank="1" showInputMessage="1" showErrorMessage="1" error="Doit être une date valide et postérieure à la date ci-dessus" sqref="D30">
      <formula1>D29</formula1>
    </dataValidation>
    <dataValidation allowBlank="1" showErrorMessage="1" sqref="A17:B17 A15:E15 A23:A24 B23:E23"/>
    <dataValidation type="list" allowBlank="1" showInputMessage="1" showErrorMessage="1" sqref="B36">
      <formula1>"2016,2017,2018"</formula1>
    </dataValidation>
    <dataValidation type="textLength" allowBlank="1" showInputMessage="1" showErrorMessage="1" error="Code de l'opération sur 2 caractères" sqref="B35">
      <formula1>2</formula1>
      <formula2>2</formula2>
    </dataValidation>
    <dataValidation type="textLength" allowBlank="1" showInputMessage="1" showErrorMessage="1" error="Code du PPC sur 5 caractères" prompt="Indiquer les 5 premiers chiffres du numéro de PPC" sqref="B34">
      <formula1>5</formula1>
      <formula2>5</formula2>
    </dataValidation>
    <dataValidation type="textLength" operator="equal" allowBlank="1" showInputMessage="1" showErrorMessage="1" error="Code INSEE sur 5 caractères" prompt="Dans le cas de de groupement de communes indiquer le N° INSEE de la commune la plus représentative ou à défaut le N° INSEE du siège de la collectivité" sqref="E17">
      <formula1>5</formula1>
    </dataValidation>
  </dataValidations>
  <printOptions horizontalCentered="1"/>
  <pageMargins left="0.7" right="0.7" top="0.75" bottom="0.75" header="0.3" footer="0.3"/>
  <pageSetup paperSize="9" scale="72" orientation="portrait" r:id="rId1"/>
  <ignoredErrors>
    <ignoredError sqref="A19" unlockedFormula="1"/>
  </ignoredErrors>
  <drawing r:id="rId2"/>
  <extLst>
    <ext xmlns:x14="http://schemas.microsoft.com/office/spreadsheetml/2009/9/main" uri="{CCE6A557-97BC-4b89-ADB6-D9C93CAAB3DF}">
      <x14:dataValidations xmlns:xm="http://schemas.microsoft.com/office/excel/2006/main" count="2">
        <x14:dataValidation type="date" operator="greaterThanOrEqual" allowBlank="1" showInputMessage="1" showErrorMessage="1" error="Doit être une date postérieure à la date de version de ce formulaire">
          <x14:formula1>
            <xm:f>infoSIT!C2</xm:f>
          </x14:formula1>
          <xm:sqref>D29</xm:sqref>
        </x14:dataValidation>
        <x14:dataValidation type="list" allowBlank="1" showInputMessage="1" showErrorMessage="1" prompt="Utilisez la liste de valeurs">
          <x14:formula1>
            <xm:f>'Liste de valeurs'!$H$1:$H$2</xm:f>
          </x14:formula1>
          <xm:sqref>E33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9"/>
  <sheetViews>
    <sheetView workbookViewId="0">
      <selection activeCell="B12" sqref="B12:E12"/>
    </sheetView>
  </sheetViews>
  <sheetFormatPr baseColWidth="10" defaultColWidth="0" defaultRowHeight="15" zeroHeight="1" x14ac:dyDescent="0.25"/>
  <cols>
    <col min="1" max="1" width="46.7109375" customWidth="1"/>
    <col min="2" max="2" width="23.7109375" customWidth="1"/>
    <col min="3" max="3" width="5.7109375" style="28" customWidth="1"/>
    <col min="4" max="4" width="6.7109375" customWidth="1"/>
    <col min="5" max="5" width="19.7109375" customWidth="1"/>
    <col min="6" max="6" width="18.7109375" customWidth="1"/>
    <col min="7" max="7" width="0.140625" style="18" customWidth="1"/>
    <col min="8" max="16383" width="11.42578125" hidden="1"/>
    <col min="16384" max="16384" width="5.28515625" hidden="1"/>
  </cols>
  <sheetData>
    <row r="1" spans="1:7" s="28" customFormat="1" x14ac:dyDescent="0.25">
      <c r="A1" s="2"/>
      <c r="B1" s="56"/>
      <c r="C1" s="35"/>
      <c r="D1" s="164" t="s">
        <v>0</v>
      </c>
      <c r="E1" s="165"/>
      <c r="F1" s="166"/>
      <c r="G1" s="18"/>
    </row>
    <row r="2" spans="1:7" s="28" customFormat="1" x14ac:dyDescent="0.25">
      <c r="A2" s="3"/>
      <c r="B2" s="19"/>
      <c r="C2" s="23"/>
      <c r="D2" s="167" t="s">
        <v>1</v>
      </c>
      <c r="E2" s="168"/>
      <c r="F2" s="169"/>
      <c r="G2" s="18"/>
    </row>
    <row r="3" spans="1:7" s="28" customFormat="1" x14ac:dyDescent="0.25">
      <c r="A3" s="20"/>
      <c r="B3" s="19"/>
      <c r="C3" s="23"/>
      <c r="D3" s="167" t="s">
        <v>2</v>
      </c>
      <c r="E3" s="168"/>
      <c r="F3" s="169"/>
      <c r="G3" s="18"/>
    </row>
    <row r="4" spans="1:7" s="28" customFormat="1" x14ac:dyDescent="0.25">
      <c r="A4" s="20"/>
      <c r="B4" s="19"/>
      <c r="C4" s="23"/>
      <c r="D4" s="167" t="s">
        <v>3</v>
      </c>
      <c r="E4" s="168"/>
      <c r="F4" s="169"/>
      <c r="G4" s="18"/>
    </row>
    <row r="5" spans="1:7" s="28" customFormat="1" x14ac:dyDescent="0.25">
      <c r="A5" s="91"/>
      <c r="B5" s="92"/>
      <c r="C5" s="93"/>
      <c r="D5" s="173" t="s">
        <v>4</v>
      </c>
      <c r="E5" s="174"/>
      <c r="F5" s="175"/>
      <c r="G5" s="18"/>
    </row>
    <row r="6" spans="1:7" s="28" customFormat="1" ht="40.5" customHeight="1" x14ac:dyDescent="0.25">
      <c r="A6" s="278" t="s">
        <v>5</v>
      </c>
      <c r="B6" s="279"/>
      <c r="C6" s="280"/>
      <c r="D6" s="146" t="s">
        <v>68</v>
      </c>
      <c r="E6" s="147"/>
      <c r="F6" s="148"/>
      <c r="G6" s="18"/>
    </row>
    <row r="7" spans="1:7" s="28" customFormat="1" x14ac:dyDescent="0.25">
      <c r="A7" s="20" t="str">
        <f>CODFORMULAIRE&amp;" - version "&amp;VERSIONFORMULAIRE&amp;" du "&amp;TEXT(DATEVERSIONFORMULAIRE,"jj/mm/aaaa")</f>
        <v>F_DPF_AEAP_AAP_FUITE - version 3.0 du 01/12/2017</v>
      </c>
      <c r="B7" s="61"/>
      <c r="C7" s="61"/>
      <c r="D7" s="61"/>
      <c r="E7" s="61"/>
      <c r="F7" s="58"/>
      <c r="G7" s="18"/>
    </row>
    <row r="8" spans="1:7" s="28" customFormat="1" x14ac:dyDescent="0.25">
      <c r="A8" s="176" t="s">
        <v>74</v>
      </c>
      <c r="B8" s="177"/>
      <c r="C8" s="177"/>
      <c r="D8" s="177"/>
      <c r="E8" s="177"/>
      <c r="F8" s="178"/>
      <c r="G8" s="18"/>
    </row>
    <row r="9" spans="1:7" s="28" customFormat="1" x14ac:dyDescent="0.25">
      <c r="A9" s="20"/>
      <c r="B9" s="61"/>
      <c r="C9" s="61"/>
      <c r="D9" s="61"/>
      <c r="E9" s="61"/>
      <c r="F9" s="58"/>
      <c r="G9" s="18"/>
    </row>
    <row r="10" spans="1:7" ht="21" x14ac:dyDescent="0.35">
      <c r="A10" s="170" t="s">
        <v>191</v>
      </c>
      <c r="B10" s="171"/>
      <c r="C10" s="171"/>
      <c r="D10" s="171"/>
      <c r="E10" s="171"/>
      <c r="F10" s="172"/>
    </row>
    <row r="11" spans="1:7" x14ac:dyDescent="0.25">
      <c r="A11" s="26"/>
      <c r="B11" s="56"/>
      <c r="C11" s="56"/>
      <c r="D11" s="62"/>
      <c r="E11" s="62"/>
      <c r="F11" s="57"/>
    </row>
    <row r="12" spans="1:7" x14ac:dyDescent="0.25">
      <c r="A12" s="21" t="s">
        <v>193</v>
      </c>
      <c r="B12" s="273"/>
      <c r="C12" s="273"/>
      <c r="D12" s="273"/>
      <c r="E12" s="273"/>
      <c r="F12" s="23"/>
    </row>
    <row r="13" spans="1:7" x14ac:dyDescent="0.25">
      <c r="A13" s="25" t="s">
        <v>208</v>
      </c>
      <c r="B13" s="277"/>
      <c r="C13" s="277"/>
      <c r="D13" s="277"/>
      <c r="E13" s="277"/>
      <c r="F13" s="58"/>
    </row>
    <row r="14" spans="1:7" x14ac:dyDescent="0.25">
      <c r="A14" s="24"/>
      <c r="B14" s="117"/>
      <c r="C14" s="117"/>
      <c r="D14" s="117"/>
      <c r="E14" s="117"/>
      <c r="F14" s="118"/>
    </row>
    <row r="15" spans="1:7" x14ac:dyDescent="0.25">
      <c r="A15" s="274" t="s">
        <v>43</v>
      </c>
      <c r="B15" s="275"/>
      <c r="C15" s="275"/>
      <c r="D15" s="275"/>
      <c r="E15" s="275"/>
      <c r="F15" s="276"/>
    </row>
    <row r="16" spans="1:7" ht="15" customHeight="1" x14ac:dyDescent="0.25">
      <c r="A16" s="119" t="s">
        <v>42</v>
      </c>
      <c r="B16" s="69"/>
      <c r="C16" s="120"/>
      <c r="D16" s="70"/>
      <c r="E16" s="117" t="s">
        <v>153</v>
      </c>
      <c r="F16" s="58"/>
    </row>
    <row r="17" spans="1:6" x14ac:dyDescent="0.25">
      <c r="A17" s="274" t="s">
        <v>88</v>
      </c>
      <c r="B17" s="275"/>
      <c r="C17" s="275"/>
      <c r="D17" s="275"/>
      <c r="E17" s="275"/>
      <c r="F17" s="276"/>
    </row>
    <row r="18" spans="1:6" ht="30" customHeight="1" x14ac:dyDescent="0.25">
      <c r="A18" s="274" t="s">
        <v>78</v>
      </c>
      <c r="B18" s="275"/>
      <c r="C18" s="275"/>
      <c r="D18" s="275"/>
      <c r="E18" s="275"/>
      <c r="F18" s="276"/>
    </row>
    <row r="19" spans="1:6" ht="30" customHeight="1" x14ac:dyDescent="0.25">
      <c r="A19" s="274" t="s">
        <v>33</v>
      </c>
      <c r="B19" s="275"/>
      <c r="C19" s="275"/>
      <c r="D19" s="275"/>
      <c r="E19" s="275"/>
      <c r="F19" s="276"/>
    </row>
    <row r="20" spans="1:6" x14ac:dyDescent="0.25">
      <c r="A20" s="274" t="s">
        <v>34</v>
      </c>
      <c r="B20" s="275"/>
      <c r="C20" s="275"/>
      <c r="D20" s="275"/>
      <c r="E20" s="275"/>
      <c r="F20" s="276"/>
    </row>
    <row r="21" spans="1:6" ht="30" customHeight="1" x14ac:dyDescent="0.25">
      <c r="A21" s="274" t="s">
        <v>146</v>
      </c>
      <c r="B21" s="275"/>
      <c r="C21" s="275"/>
      <c r="D21" s="275"/>
      <c r="E21" s="275"/>
      <c r="F21" s="276"/>
    </row>
    <row r="22" spans="1:6" x14ac:dyDescent="0.25">
      <c r="A22" s="20"/>
      <c r="B22" s="19"/>
      <c r="C22" s="19"/>
      <c r="D22" s="61"/>
      <c r="E22" s="61"/>
      <c r="F22" s="58"/>
    </row>
    <row r="23" spans="1:6" x14ac:dyDescent="0.25">
      <c r="A23" s="21" t="s">
        <v>35</v>
      </c>
      <c r="B23" s="98"/>
      <c r="C23" s="120"/>
      <c r="D23" s="121" t="s">
        <v>92</v>
      </c>
      <c r="E23" s="76"/>
      <c r="F23" s="58"/>
    </row>
    <row r="24" spans="1:6" x14ac:dyDescent="0.25">
      <c r="A24" s="20"/>
      <c r="B24" s="19"/>
      <c r="C24" s="19"/>
      <c r="D24" s="61"/>
      <c r="E24" s="61"/>
      <c r="F24" s="58"/>
    </row>
    <row r="25" spans="1:6" x14ac:dyDescent="0.25">
      <c r="A25" s="22" t="s">
        <v>36</v>
      </c>
      <c r="B25" s="284"/>
      <c r="C25" s="284"/>
      <c r="D25" s="284"/>
      <c r="E25" s="61"/>
      <c r="F25" s="58"/>
    </row>
    <row r="26" spans="1:6" x14ac:dyDescent="0.25">
      <c r="A26" s="20"/>
      <c r="B26" s="19"/>
      <c r="C26" s="19"/>
      <c r="D26" s="61"/>
      <c r="E26" s="61"/>
      <c r="F26" s="58"/>
    </row>
    <row r="27" spans="1:6" x14ac:dyDescent="0.25">
      <c r="A27" s="22" t="s">
        <v>37</v>
      </c>
      <c r="B27" s="284"/>
      <c r="C27" s="284"/>
      <c r="D27" s="284"/>
      <c r="E27" s="61"/>
      <c r="F27" s="58"/>
    </row>
    <row r="28" spans="1:6" x14ac:dyDescent="0.25">
      <c r="A28" s="22"/>
      <c r="B28" s="122"/>
      <c r="C28" s="122"/>
      <c r="D28" s="61"/>
      <c r="E28" s="61"/>
      <c r="F28" s="58"/>
    </row>
    <row r="29" spans="1:6" ht="30.75" customHeight="1" x14ac:dyDescent="0.25">
      <c r="A29" s="281" t="s">
        <v>230</v>
      </c>
      <c r="B29" s="282"/>
      <c r="C29" s="282"/>
      <c r="D29" s="282"/>
      <c r="E29" s="282"/>
      <c r="F29" s="283"/>
    </row>
  </sheetData>
  <sheetProtection password="C663" sheet="1" objects="1" scenarios="1"/>
  <mergeCells count="20">
    <mergeCell ref="A29:F29"/>
    <mergeCell ref="A20:F20"/>
    <mergeCell ref="A15:F15"/>
    <mergeCell ref="A18:F18"/>
    <mergeCell ref="A19:F19"/>
    <mergeCell ref="A17:F17"/>
    <mergeCell ref="B27:D27"/>
    <mergeCell ref="B25:D25"/>
    <mergeCell ref="B12:E12"/>
    <mergeCell ref="A21:F21"/>
    <mergeCell ref="D1:F1"/>
    <mergeCell ref="D2:F2"/>
    <mergeCell ref="D3:F3"/>
    <mergeCell ref="D4:F4"/>
    <mergeCell ref="D5:F5"/>
    <mergeCell ref="D6:F6"/>
    <mergeCell ref="A8:F8"/>
    <mergeCell ref="A10:F10"/>
    <mergeCell ref="B13:E13"/>
    <mergeCell ref="A6:C6"/>
  </mergeCells>
  <conditionalFormatting sqref="B12:C12">
    <cfRule type="containsBlanks" dxfId="9" priority="14">
      <formula>LEN(TRIM(B12))=0</formula>
    </cfRule>
  </conditionalFormatting>
  <conditionalFormatting sqref="A13">
    <cfRule type="expression" dxfId="8" priority="4">
      <formula>IF(B$12="solliciter une aide publique sur ce projet",TRUE,FALSE)</formula>
    </cfRule>
    <cfRule type="expression" dxfId="7" priority="13">
      <formula>IF($B$96="solliciter une aide publique sur ce projet",TRUE,FALSE)</formula>
    </cfRule>
  </conditionalFormatting>
  <conditionalFormatting sqref="B13:E13">
    <cfRule type="expression" dxfId="6" priority="12">
      <formula>IF(AND(ISBLANK(B13),$B$12="solliciter une aide publique sur ce projet"),TRUE,FALSE)</formula>
    </cfRule>
  </conditionalFormatting>
  <conditionalFormatting sqref="D16">
    <cfRule type="containsBlanks" dxfId="5" priority="15">
      <formula>LEN(TRIM(D16))=0</formula>
    </cfRule>
  </conditionalFormatting>
  <conditionalFormatting sqref="B23">
    <cfRule type="containsBlanks" dxfId="4" priority="9">
      <formula>LEN(TRIM(B23))=0</formula>
    </cfRule>
  </conditionalFormatting>
  <conditionalFormatting sqref="B25:C25">
    <cfRule type="containsBlanks" dxfId="3" priority="8">
      <formula>LEN(TRIM(B25))=0</formula>
    </cfRule>
  </conditionalFormatting>
  <conditionalFormatting sqref="B27:C27">
    <cfRule type="containsBlanks" dxfId="2" priority="7">
      <formula>LEN(TRIM(B27))=0</formula>
    </cfRule>
  </conditionalFormatting>
  <conditionalFormatting sqref="E23">
    <cfRule type="containsBlanks" dxfId="1" priority="6">
      <formula>LEN(TRIM(E23))=0</formula>
    </cfRule>
  </conditionalFormatting>
  <conditionalFormatting sqref="B16">
    <cfRule type="containsBlanks" dxfId="0" priority="1">
      <formula>LEN(TRIM(B16))=0</formula>
    </cfRule>
  </conditionalFormatting>
  <dataValidations count="2">
    <dataValidation type="decimal" operator="greaterThan" allowBlank="1" showInputMessage="1" showErrorMessage="1" error="Renseigner un montant" sqref="C16">
      <formula1>0</formula1>
    </dataValidation>
    <dataValidation type="decimal" operator="greaterThanOrEqual" allowBlank="1" showInputMessage="1" showErrorMessage="1" error="Renseigner un montant de travaux supérieur à 8000 € pour rendre votre dossier éligible." sqref="B16">
      <formula1>8000</formula1>
    </dataValidation>
  </dataValidations>
  <printOptions horizontalCentered="1"/>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3">
        <x14:dataValidation type="date" operator="greaterThan" allowBlank="1" showInputMessage="1" showErrorMessage="1" error="Doit être une date valide et postérieure à la date de version de ce formulaire">
          <x14:formula1>
            <xm:f>infoSIT!C2</xm:f>
          </x14:formula1>
          <xm:sqref>E23</xm:sqref>
        </x14:dataValidation>
        <x14:dataValidation type="list" allowBlank="1" showInputMessage="1" showErrorMessage="1" prompt="Utilisez la liste de valeurs">
          <x14:formula1>
            <xm:f>'Liste de valeurs'!$H$6:$H$7</xm:f>
          </x14:formula1>
          <xm:sqref>D16</xm:sqref>
        </x14:dataValidation>
        <x14:dataValidation type="list" allowBlank="1" showInputMessage="1" showErrorMessage="1" prompt="Utilisez la liste de valeurs">
          <x14:formula1>
            <xm:f>'Liste de valeurs'!$J$1:$J$2</xm:f>
          </x14:formula1>
          <xm:sqref>B12:E12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S51"/>
  <sheetViews>
    <sheetView topLeftCell="N1" workbookViewId="0">
      <selection activeCell="O29" sqref="O29"/>
    </sheetView>
  </sheetViews>
  <sheetFormatPr baseColWidth="10" defaultRowHeight="15" x14ac:dyDescent="0.25"/>
  <cols>
    <col min="1" max="1" width="17" bestFit="1" customWidth="1"/>
    <col min="2" max="2" width="22.5703125" customWidth="1"/>
    <col min="9" max="9" width="22.5703125" customWidth="1"/>
    <col min="15" max="15" width="65.7109375" style="45" customWidth="1"/>
    <col min="16" max="16" width="11.42578125" style="45"/>
    <col min="18" max="18" width="24.7109375" customWidth="1"/>
    <col min="19" max="19" width="15.5703125" customWidth="1"/>
  </cols>
  <sheetData>
    <row r="1" spans="1:19" x14ac:dyDescent="0.25">
      <c r="A1" s="49" t="s">
        <v>11</v>
      </c>
      <c r="B1" t="s">
        <v>12</v>
      </c>
      <c r="C1" s="46"/>
      <c r="D1" s="48" t="s">
        <v>23</v>
      </c>
      <c r="E1" s="41" t="s">
        <v>24</v>
      </c>
      <c r="H1" s="41" t="s">
        <v>31</v>
      </c>
      <c r="I1" s="47" t="s">
        <v>38</v>
      </c>
      <c r="J1" s="41" t="s">
        <v>39</v>
      </c>
      <c r="N1" s="46" t="s">
        <v>93</v>
      </c>
      <c r="O1" s="42" t="s">
        <v>44</v>
      </c>
      <c r="P1" s="51"/>
      <c r="R1" s="46" t="s">
        <v>79</v>
      </c>
      <c r="S1" s="41" t="s">
        <v>89</v>
      </c>
    </row>
    <row r="2" spans="1:19" x14ac:dyDescent="0.25">
      <c r="B2" t="s">
        <v>13</v>
      </c>
      <c r="E2" s="41" t="s">
        <v>25</v>
      </c>
      <c r="H2" s="41" t="s">
        <v>32</v>
      </c>
      <c r="J2" s="41" t="s">
        <v>40</v>
      </c>
      <c r="O2" s="42" t="s">
        <v>173</v>
      </c>
      <c r="P2" s="51"/>
      <c r="S2" s="41" t="s">
        <v>90</v>
      </c>
    </row>
    <row r="3" spans="1:19" x14ac:dyDescent="0.25">
      <c r="B3" t="s">
        <v>14</v>
      </c>
      <c r="O3" s="42" t="s">
        <v>174</v>
      </c>
      <c r="P3" s="51"/>
      <c r="S3" s="41" t="s">
        <v>91</v>
      </c>
    </row>
    <row r="4" spans="1:19" x14ac:dyDescent="0.25">
      <c r="O4" s="42" t="s">
        <v>175</v>
      </c>
      <c r="P4" s="51"/>
    </row>
    <row r="5" spans="1:19" x14ac:dyDescent="0.25">
      <c r="O5" s="42" t="s">
        <v>172</v>
      </c>
      <c r="P5" s="51"/>
    </row>
    <row r="6" spans="1:19" s="28" customFormat="1" x14ac:dyDescent="0.25">
      <c r="H6" s="41" t="s">
        <v>151</v>
      </c>
      <c r="O6" s="42"/>
      <c r="P6" s="51"/>
    </row>
    <row r="7" spans="1:19" x14ac:dyDescent="0.25">
      <c r="H7" s="41" t="s">
        <v>152</v>
      </c>
      <c r="O7" s="44"/>
    </row>
    <row r="8" spans="1:19" x14ac:dyDescent="0.25">
      <c r="P8" s="50" t="s">
        <v>95</v>
      </c>
      <c r="Q8" s="46" t="s">
        <v>96</v>
      </c>
      <c r="R8" s="46" t="s">
        <v>122</v>
      </c>
    </row>
    <row r="9" spans="1:19" x14ac:dyDescent="0.25">
      <c r="N9" s="46" t="s">
        <v>94</v>
      </c>
      <c r="O9" s="42" t="s">
        <v>44</v>
      </c>
      <c r="P9" s="43" t="s">
        <v>84</v>
      </c>
      <c r="Q9" s="41" t="s">
        <v>80</v>
      </c>
      <c r="R9" s="41" t="s">
        <v>44</v>
      </c>
    </row>
    <row r="10" spans="1:19" x14ac:dyDescent="0.25">
      <c r="O10" s="43"/>
      <c r="P10" s="43"/>
      <c r="Q10" s="41"/>
      <c r="R10" s="41"/>
    </row>
    <row r="11" spans="1:19" x14ac:dyDescent="0.25">
      <c r="O11" s="43" t="s">
        <v>58</v>
      </c>
      <c r="P11" s="43" t="s">
        <v>85</v>
      </c>
      <c r="Q11" s="41" t="s">
        <v>81</v>
      </c>
      <c r="R11" s="41" t="s">
        <v>134</v>
      </c>
    </row>
    <row r="12" spans="1:19" x14ac:dyDescent="0.25">
      <c r="O12" s="43" t="s">
        <v>59</v>
      </c>
      <c r="P12" s="43" t="s">
        <v>85</v>
      </c>
      <c r="Q12" s="41" t="s">
        <v>81</v>
      </c>
      <c r="R12" s="41" t="s">
        <v>135</v>
      </c>
    </row>
    <row r="13" spans="1:19" x14ac:dyDescent="0.25">
      <c r="O13" s="43" t="s">
        <v>176</v>
      </c>
      <c r="P13" s="43" t="s">
        <v>86</v>
      </c>
      <c r="Q13" s="41" t="s">
        <v>81</v>
      </c>
      <c r="R13" s="41" t="s">
        <v>136</v>
      </c>
    </row>
    <row r="14" spans="1:19" x14ac:dyDescent="0.25">
      <c r="O14" s="43" t="s">
        <v>60</v>
      </c>
      <c r="P14" s="43" t="s">
        <v>87</v>
      </c>
      <c r="Q14" s="41" t="s">
        <v>81</v>
      </c>
      <c r="R14" s="41" t="s">
        <v>137</v>
      </c>
    </row>
    <row r="15" spans="1:19" x14ac:dyDescent="0.25">
      <c r="O15" s="43" t="s">
        <v>124</v>
      </c>
      <c r="P15" s="43" t="s">
        <v>159</v>
      </c>
      <c r="Q15" s="41" t="s">
        <v>81</v>
      </c>
      <c r="R15" s="41"/>
    </row>
    <row r="16" spans="1:19" x14ac:dyDescent="0.25">
      <c r="O16" s="43"/>
      <c r="P16" s="43"/>
      <c r="Q16" s="41"/>
      <c r="R16" s="41"/>
    </row>
    <row r="17" spans="1:18" x14ac:dyDescent="0.25">
      <c r="O17" s="43" t="s">
        <v>60</v>
      </c>
      <c r="P17" s="43" t="s">
        <v>87</v>
      </c>
      <c r="Q17" s="41" t="s">
        <v>82</v>
      </c>
      <c r="R17" s="41" t="s">
        <v>137</v>
      </c>
    </row>
    <row r="18" spans="1:18" x14ac:dyDescent="0.25">
      <c r="O18" s="43" t="s">
        <v>176</v>
      </c>
      <c r="P18" s="43" t="s">
        <v>86</v>
      </c>
      <c r="Q18" s="41" t="s">
        <v>82</v>
      </c>
      <c r="R18" s="41" t="s">
        <v>136</v>
      </c>
    </row>
    <row r="19" spans="1:18" x14ac:dyDescent="0.25">
      <c r="O19" s="43" t="s">
        <v>61</v>
      </c>
      <c r="P19" s="43" t="s">
        <v>154</v>
      </c>
      <c r="Q19" s="41" t="s">
        <v>82</v>
      </c>
      <c r="R19" s="41" t="s">
        <v>138</v>
      </c>
    </row>
    <row r="20" spans="1:18" x14ac:dyDescent="0.25">
      <c r="O20" s="43" t="s">
        <v>62</v>
      </c>
      <c r="P20" s="43" t="s">
        <v>160</v>
      </c>
      <c r="Q20" s="41" t="s">
        <v>82</v>
      </c>
      <c r="R20" s="41" t="s">
        <v>161</v>
      </c>
    </row>
    <row r="21" spans="1:18" x14ac:dyDescent="0.25">
      <c r="O21" s="43" t="s">
        <v>177</v>
      </c>
      <c r="P21" s="43" t="s">
        <v>157</v>
      </c>
      <c r="Q21" s="41" t="s">
        <v>82</v>
      </c>
      <c r="R21" s="41" t="s">
        <v>139</v>
      </c>
    </row>
    <row r="22" spans="1:18" x14ac:dyDescent="0.25">
      <c r="O22" s="43" t="s">
        <v>63</v>
      </c>
      <c r="P22" s="43" t="s">
        <v>159</v>
      </c>
      <c r="Q22" s="41" t="s">
        <v>82</v>
      </c>
      <c r="R22" s="41"/>
    </row>
    <row r="23" spans="1:18" x14ac:dyDescent="0.25">
      <c r="O23" s="43"/>
      <c r="P23" s="43"/>
      <c r="Q23" s="41"/>
      <c r="R23" s="41"/>
    </row>
    <row r="24" spans="1:18" x14ac:dyDescent="0.25">
      <c r="O24" s="43" t="s">
        <v>178</v>
      </c>
      <c r="P24" s="43" t="s">
        <v>156</v>
      </c>
      <c r="Q24" s="41" t="s">
        <v>80</v>
      </c>
      <c r="R24" s="41" t="s">
        <v>140</v>
      </c>
    </row>
    <row r="25" spans="1:18" x14ac:dyDescent="0.25">
      <c r="A25" s="52"/>
      <c r="O25" s="43" t="s">
        <v>64</v>
      </c>
      <c r="P25" s="43" t="s">
        <v>159</v>
      </c>
      <c r="Q25" s="41" t="s">
        <v>80</v>
      </c>
      <c r="R25" s="41" t="s">
        <v>141</v>
      </c>
    </row>
    <row r="26" spans="1:18" x14ac:dyDescent="0.25">
      <c r="A26" s="52"/>
      <c r="O26" s="43" t="s">
        <v>65</v>
      </c>
      <c r="P26" s="43" t="s">
        <v>155</v>
      </c>
      <c r="Q26" s="41" t="s">
        <v>80</v>
      </c>
      <c r="R26" s="41" t="s">
        <v>141</v>
      </c>
    </row>
    <row r="27" spans="1:18" x14ac:dyDescent="0.25">
      <c r="A27" s="53"/>
      <c r="B27" s="28"/>
      <c r="O27" s="43" t="s">
        <v>123</v>
      </c>
      <c r="P27" s="43" t="s">
        <v>159</v>
      </c>
      <c r="Q27" s="41" t="s">
        <v>80</v>
      </c>
      <c r="R27" s="41"/>
    </row>
    <row r="28" spans="1:18" x14ac:dyDescent="0.25">
      <c r="A28" s="53"/>
      <c r="B28" s="28"/>
      <c r="O28" s="43"/>
      <c r="P28" s="43"/>
      <c r="Q28" s="41"/>
      <c r="R28" s="41"/>
    </row>
    <row r="29" spans="1:18" x14ac:dyDescent="0.25">
      <c r="A29" s="53"/>
      <c r="B29" s="28"/>
      <c r="O29" s="43" t="s">
        <v>66</v>
      </c>
      <c r="P29" s="43" t="s">
        <v>158</v>
      </c>
      <c r="Q29" s="41" t="s">
        <v>83</v>
      </c>
      <c r="R29" s="41" t="s">
        <v>162</v>
      </c>
    </row>
    <row r="30" spans="1:18" x14ac:dyDescent="0.25">
      <c r="A30" s="53"/>
      <c r="B30" s="28"/>
      <c r="O30" s="42" t="s">
        <v>172</v>
      </c>
      <c r="P30" s="43" t="s">
        <v>158</v>
      </c>
      <c r="Q30" s="41" t="s">
        <v>83</v>
      </c>
      <c r="R30" s="41"/>
    </row>
    <row r="31" spans="1:18" s="28" customFormat="1" x14ac:dyDescent="0.25">
      <c r="A31" s="53"/>
      <c r="O31" s="43"/>
      <c r="P31" s="43"/>
      <c r="Q31" s="41"/>
      <c r="R31" s="41"/>
    </row>
    <row r="32" spans="1:18" s="28" customFormat="1" x14ac:dyDescent="0.25">
      <c r="A32" s="53"/>
      <c r="O32" s="45"/>
      <c r="P32" s="45"/>
    </row>
    <row r="33" spans="1:15" x14ac:dyDescent="0.25">
      <c r="A33" s="53"/>
      <c r="B33" s="28"/>
    </row>
    <row r="34" spans="1:15" x14ac:dyDescent="0.25">
      <c r="A34" s="53"/>
      <c r="B34" s="28"/>
    </row>
    <row r="35" spans="1:15" x14ac:dyDescent="0.25">
      <c r="A35" s="53"/>
      <c r="B35" s="28"/>
      <c r="O35" s="45" t="s">
        <v>45</v>
      </c>
    </row>
    <row r="36" spans="1:15" x14ac:dyDescent="0.25">
      <c r="A36" s="53"/>
      <c r="B36" s="28"/>
      <c r="O36" s="45" t="s">
        <v>46</v>
      </c>
    </row>
    <row r="37" spans="1:15" x14ac:dyDescent="0.25">
      <c r="A37" s="53"/>
      <c r="B37" s="28"/>
      <c r="O37" s="45" t="s">
        <v>47</v>
      </c>
    </row>
    <row r="38" spans="1:15" x14ac:dyDescent="0.25">
      <c r="A38" s="53"/>
      <c r="B38" s="28"/>
    </row>
    <row r="39" spans="1:15" x14ac:dyDescent="0.25">
      <c r="A39" s="53"/>
      <c r="B39" s="28"/>
      <c r="O39" s="45" t="s">
        <v>50</v>
      </c>
    </row>
    <row r="40" spans="1:15" x14ac:dyDescent="0.25">
      <c r="A40" s="52"/>
      <c r="O40" s="45" t="s">
        <v>49</v>
      </c>
    </row>
    <row r="41" spans="1:15" x14ac:dyDescent="0.25">
      <c r="A41" s="52"/>
      <c r="O41" s="45" t="s">
        <v>48</v>
      </c>
    </row>
    <row r="42" spans="1:15" x14ac:dyDescent="0.25">
      <c r="A42" s="52"/>
    </row>
    <row r="43" spans="1:15" x14ac:dyDescent="0.25">
      <c r="O43" s="45" t="s">
        <v>54</v>
      </c>
    </row>
    <row r="44" spans="1:15" x14ac:dyDescent="0.25">
      <c r="O44" s="45" t="s">
        <v>52</v>
      </c>
    </row>
    <row r="45" spans="1:15" x14ac:dyDescent="0.25">
      <c r="O45" s="45" t="s">
        <v>53</v>
      </c>
    </row>
    <row r="47" spans="1:15" x14ac:dyDescent="0.25">
      <c r="O47" s="45" t="s">
        <v>56</v>
      </c>
    </row>
    <row r="48" spans="1:15" x14ac:dyDescent="0.25">
      <c r="O48" s="45" t="s">
        <v>57</v>
      </c>
    </row>
    <row r="50" spans="15:15" x14ac:dyDescent="0.25">
      <c r="O50" s="38" t="s">
        <v>67</v>
      </c>
    </row>
    <row r="51" spans="15:15" x14ac:dyDescent="0.25">
      <c r="O51" s="38" t="s">
        <v>55</v>
      </c>
    </row>
  </sheetData>
  <sheetProtection password="C663"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A1:AG3"/>
  <sheetViews>
    <sheetView workbookViewId="0">
      <selection activeCell="A2" sqref="A2"/>
    </sheetView>
  </sheetViews>
  <sheetFormatPr baseColWidth="10" defaultRowHeight="15" x14ac:dyDescent="0.25"/>
  <cols>
    <col min="1" max="1" width="21.7109375" customWidth="1"/>
    <col min="11" max="11" width="11.42578125" style="28"/>
    <col min="12" max="12" width="28.7109375" customWidth="1"/>
    <col min="13" max="13" width="19.5703125" customWidth="1"/>
    <col min="15" max="15" width="29.85546875" customWidth="1"/>
    <col min="16" max="16" width="31.5703125" customWidth="1"/>
    <col min="17" max="17" width="24.85546875" customWidth="1"/>
    <col min="23" max="23" width="11.42578125" style="28"/>
    <col min="27" max="27" width="11.42578125" style="28"/>
    <col min="28" max="28" width="39.5703125" style="28" customWidth="1"/>
  </cols>
  <sheetData>
    <row r="1" spans="1:33" s="71" customFormat="1" x14ac:dyDescent="0.25">
      <c r="A1" s="83" t="s">
        <v>167</v>
      </c>
      <c r="B1" s="83" t="s">
        <v>168</v>
      </c>
      <c r="C1" s="71" t="s">
        <v>169</v>
      </c>
      <c r="D1" s="71" t="s">
        <v>97</v>
      </c>
      <c r="E1" s="71" t="s">
        <v>98</v>
      </c>
      <c r="F1" s="71" t="s">
        <v>99</v>
      </c>
      <c r="G1" s="71" t="s">
        <v>100</v>
      </c>
      <c r="H1" s="71" t="s">
        <v>101</v>
      </c>
      <c r="I1" s="71" t="s">
        <v>104</v>
      </c>
      <c r="J1" s="71" t="s">
        <v>105</v>
      </c>
      <c r="K1" s="71" t="s">
        <v>120</v>
      </c>
      <c r="L1" s="71" t="s">
        <v>106</v>
      </c>
      <c r="M1" s="71" t="s">
        <v>107</v>
      </c>
      <c r="N1" s="71" t="s">
        <v>108</v>
      </c>
      <c r="O1" s="71" t="s">
        <v>109</v>
      </c>
      <c r="P1" s="71" t="s">
        <v>110</v>
      </c>
      <c r="Q1" s="71" t="s">
        <v>111</v>
      </c>
      <c r="R1" s="71" t="s">
        <v>112</v>
      </c>
      <c r="S1" s="71" t="s">
        <v>113</v>
      </c>
      <c r="T1" s="71" t="s">
        <v>114</v>
      </c>
      <c r="U1" s="71" t="s">
        <v>115</v>
      </c>
      <c r="V1" s="71" t="s">
        <v>116</v>
      </c>
      <c r="W1" s="71" t="s">
        <v>125</v>
      </c>
      <c r="X1" s="71" t="s">
        <v>117</v>
      </c>
      <c r="Y1" s="71" t="s">
        <v>118</v>
      </c>
      <c r="Z1" s="71" t="s">
        <v>119</v>
      </c>
      <c r="AA1" s="71" t="s">
        <v>126</v>
      </c>
      <c r="AB1" s="71" t="s">
        <v>121</v>
      </c>
      <c r="AC1" s="71" t="s">
        <v>96</v>
      </c>
      <c r="AD1" s="71" t="s">
        <v>95</v>
      </c>
      <c r="AE1" s="71" t="s">
        <v>122</v>
      </c>
      <c r="AF1" s="71" t="s">
        <v>179</v>
      </c>
      <c r="AG1" s="71" t="s">
        <v>180</v>
      </c>
    </row>
    <row r="2" spans="1:33" s="71" customFormat="1" ht="192" customHeight="1" x14ac:dyDescent="0.25">
      <c r="A2" s="71" t="s">
        <v>227</v>
      </c>
      <c r="B2" s="45" t="s">
        <v>232</v>
      </c>
      <c r="C2" s="37">
        <v>43070</v>
      </c>
      <c r="D2" s="71" t="str">
        <f ca="1">IF(ISBLANK(INDIRECT(D1)),"",INDIRECT(D1))</f>
        <v/>
      </c>
      <c r="E2" s="71" t="str">
        <f ca="1">IF(ISBLANK(INDIRECT(E1)),"",UPPER(INDIRECT(E1)))</f>
        <v/>
      </c>
      <c r="F2" s="71" t="str">
        <f ca="1">UPPER(IF(ISBLANK(INDIRECT(F1)),"",INDIRECT(F1)))</f>
        <v/>
      </c>
      <c r="G2" s="71" t="str">
        <f ca="1">IF(ISBLANK(INDIRECT(G1)),"",INDIRECT(G1))</f>
        <v/>
      </c>
      <c r="H2" s="71" t="str">
        <f ca="1">SUBSTITUTE(IF(ISBLANK(INDIRECT(H1)),"",INDIRECT(H1)),"’","'")</f>
        <v/>
      </c>
      <c r="I2" s="71" t="str">
        <f ca="1">SUBSTITUTE(IF(ISBLANK(INDIRECT(I1)),"",INDIRECT(I1)),"’","'")</f>
        <v/>
      </c>
      <c r="J2" s="71" t="str">
        <f ca="1">IF(ISBLANK(INDIRECT(J1)),"",SUBSTITUTE(INDIRECT(J1),",","."))</f>
        <v/>
      </c>
      <c r="K2" s="71" t="str">
        <f ca="1">IF(ISBLANK(INDIRECT(K1)),"",SUBSTITUTE(LOWER(INDIRECT(K1)),",","."))</f>
        <v/>
      </c>
      <c r="L2" s="71" t="str">
        <f ca="1">SUBSTITUTE(IF(ISBLANK(INDIRECT(L1)),"",INDIRECT(L1)),"’","'")</f>
        <v/>
      </c>
      <c r="M2" s="71" t="str">
        <f ca="1">SUBSTITUTE(IF(ISBLANK(INDIRECT(M1)),"",INDIRECT(M1)),"’","'")</f>
        <v/>
      </c>
      <c r="N2" s="71" t="str">
        <f t="shared" ref="N2" ca="1" si="0">IF(ISBLANK(INDIRECT(N1)),"",INDIRECT(N1))</f>
        <v/>
      </c>
      <c r="O2" s="126" t="str">
        <f>SUBSTITUTE(IF(ISBLANK(OPPORTUNITE2),OPPORTUNITE,OPPORTUNITE&amp;CHAR(10)&amp;OPPORTUNITE2),"’","'")</f>
        <v>Le rendement des réseaux d'eau potable de la collectivité ([à renseigner]% en 0) est inférieur au rendement cible réglementaire ([à renseigner]%). Cette opération de remplacement de réseaux fuyards s'inscrit dans un plan d'actions global d'amélioration du rendement mené par la collectivité.</v>
      </c>
      <c r="P2" s="126" t="str">
        <f>SUBSTITUTE(IF(ISBLANK(DESCRIPTIF),DESCRIPTIF2,DESCRIPTIF&amp;CHAR(10)&amp;DESCRIPTIF2),"’","'")&amp;CHAR(10)&amp;OBJECTIF_RESULTAT</f>
        <v>Le facteur de plafonnement utilisé dans le cadre de l'appel à projets pour déterminer le montant finançable est de .
Le volume prévisionnel d'eau économisé après travaux est de  m3/an.  Le gain en rendement prévisionnel après travaux est de [à renseigner]% à l'échelle de la collectivité.</v>
      </c>
      <c r="Q2" s="126" t="s">
        <v>226</v>
      </c>
      <c r="R2" s="71" t="str">
        <f ca="1">SUBSTITUTE(IF(ISBLANK(INDIRECT(R1)),"Aucun",INDIRECT(R1)),"’","'")</f>
        <v>Aucun</v>
      </c>
      <c r="S2" s="71" t="str">
        <f ca="1">IF(ISBLANK(INDIRECT(S1)),"",INDIRECT(S1))</f>
        <v/>
      </c>
      <c r="T2" s="71" t="str">
        <f ca="1">IF(ISBLANK(INDIRECT(T1)),"",INDIRECT(T1))</f>
        <v/>
      </c>
      <c r="U2" s="71" t="str">
        <f ca="1">IF(ISBLANK(INDIRECT(U1)),"",INDIRECT(U1))</f>
        <v/>
      </c>
      <c r="V2" s="71" t="str">
        <f ca="1">IF(ISBLANK(INDIRECT(V1)),"",INDIRECT(V1))</f>
        <v/>
      </c>
      <c r="W2" s="71" t="str">
        <f ca="1">IF(ISBLANK(INDIRECT(W1)),"",UPPER(INDIRECT(W1)))</f>
        <v/>
      </c>
      <c r="X2" s="71" t="str">
        <f ca="1">IF(ISBLANK(INDIRECT(X1)),"",UPPER(INDIRECT(X1)))</f>
        <v/>
      </c>
      <c r="Y2" s="71" t="str">
        <f ca="1">IF(ISBLANK(INDIRECT(Y1)),"",UPPER(INDIRECT(Y1)))</f>
        <v/>
      </c>
      <c r="Z2" s="71" t="str">
        <f ca="1">IF(ISBLANK(INDIRECT(Z1)),"",INDIRECT(Z1))</f>
        <v/>
      </c>
      <c r="AA2" s="71" t="str">
        <f ca="1">IF(ISBLANK(INDIRECT(AA1)),"",INDIRECT(AA1))</f>
        <v/>
      </c>
      <c r="AB2" s="71" t="s">
        <v>66</v>
      </c>
      <c r="AC2" s="71" t="str">
        <f>IF(ISBLANK(VLOOKUP(AB2,'Liste de valeurs'!O9:Q31,3,FALSE)),"",VLOOKUP(AB2,'Liste de valeurs'!O9:Q31,3,FALSE))</f>
        <v>X210</v>
      </c>
      <c r="AD2" s="71" t="str">
        <f>IF(ISBLANK(VLOOKUP(AB2,'Liste de valeurs'!O9:Q31,2,FALSE)),"",VLOOKUP(AB2,'Liste de valeurs'!O9:Q31,2,FALSE))</f>
        <v>EE</v>
      </c>
      <c r="AE2" s="71" t="str">
        <f>IF(ISBLANK(VLOOKUP(AB2,'Liste de valeurs'!O9:R31,4,FALSE)),"",VLOOKUP(AB2,'Liste de valeurs'!O9:R31,4,FALSE))</f>
        <v>Réparation de fuites</v>
      </c>
      <c r="AF2" s="71" t="str">
        <f>"AAP-"&amp;LEFT(DESIGNATION&amp;IF(RIGHT(DESIGNATION,1)="."," ",". ")&amp;LOCALISATION,100)</f>
        <v xml:space="preserve">AAP-. </v>
      </c>
      <c r="AG2" s="71" t="s">
        <v>219</v>
      </c>
    </row>
    <row r="3" spans="1:33" x14ac:dyDescent="0.25">
      <c r="B3" s="37"/>
    </row>
  </sheetData>
  <sheetProtection password="C663" sheet="1" objects="1" scenarios="1"/>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C9"/>
  <sheetViews>
    <sheetView workbookViewId="0"/>
  </sheetViews>
  <sheetFormatPr baseColWidth="10" defaultRowHeight="15" x14ac:dyDescent="0.25"/>
  <cols>
    <col min="3" max="3" width="11.42578125" style="54"/>
  </cols>
  <sheetData>
    <row r="1" spans="1:3" s="28" customFormat="1" x14ac:dyDescent="0.25">
      <c r="A1" s="28" t="s">
        <v>127</v>
      </c>
      <c r="B1" s="28" t="s">
        <v>128</v>
      </c>
      <c r="C1" s="82" t="s">
        <v>170</v>
      </c>
    </row>
    <row r="2" spans="1:3" x14ac:dyDescent="0.25">
      <c r="A2" t="s">
        <v>130</v>
      </c>
      <c r="B2" s="28">
        <f t="shared" ref="B2:B9" ca="1" si="0">INDIRECT(A2&amp;"_INDIC")</f>
        <v>0</v>
      </c>
    </row>
    <row r="3" spans="1:3" x14ac:dyDescent="0.25">
      <c r="A3" t="s">
        <v>131</v>
      </c>
      <c r="B3" s="28" t="str">
        <f t="shared" ca="1" si="0"/>
        <v/>
      </c>
    </row>
    <row r="4" spans="1:3" x14ac:dyDescent="0.25">
      <c r="A4" t="s">
        <v>132</v>
      </c>
      <c r="B4" s="28" t="str">
        <f t="shared" ca="1" si="0"/>
        <v/>
      </c>
    </row>
    <row r="5" spans="1:3" s="28" customFormat="1" x14ac:dyDescent="0.25">
      <c r="A5" s="28" t="s">
        <v>164</v>
      </c>
      <c r="B5" s="28" t="str">
        <f t="shared" ca="1" si="0"/>
        <v/>
      </c>
      <c r="C5" s="54"/>
    </row>
    <row r="6" spans="1:3" s="28" customFormat="1" x14ac:dyDescent="0.25">
      <c r="A6" s="28" t="s">
        <v>220</v>
      </c>
      <c r="B6" s="28">
        <f t="shared" ca="1" si="0"/>
        <v>0</v>
      </c>
      <c r="C6" s="54"/>
    </row>
    <row r="7" spans="1:3" x14ac:dyDescent="0.25">
      <c r="A7" t="s">
        <v>165</v>
      </c>
      <c r="B7" s="28">
        <f t="shared" ca="1" si="0"/>
        <v>0</v>
      </c>
    </row>
    <row r="8" spans="1:3" x14ac:dyDescent="0.25">
      <c r="A8" t="s">
        <v>163</v>
      </c>
      <c r="B8" s="28" t="str">
        <f t="shared" ca="1" si="0"/>
        <v/>
      </c>
    </row>
    <row r="9" spans="1:3" x14ac:dyDescent="0.25">
      <c r="A9" t="s">
        <v>221</v>
      </c>
      <c r="B9" s="28" t="str">
        <f t="shared" ca="1" si="0"/>
        <v/>
      </c>
    </row>
  </sheetData>
  <sheetProtection password="E72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43</vt:i4>
      </vt:variant>
    </vt:vector>
  </HeadingPairs>
  <TitlesOfParts>
    <vt:vector size="53" baseType="lpstr">
      <vt:lpstr>Démarche à suivre</vt:lpstr>
      <vt:lpstr>Contexte général</vt:lpstr>
      <vt:lpstr>Etape 1 - Le demandeur </vt:lpstr>
      <vt:lpstr>Etape 2 - L'opération </vt:lpstr>
      <vt:lpstr>Etape 3 - L'objet</vt:lpstr>
      <vt:lpstr>Etape 4 - La déclaration</vt:lpstr>
      <vt:lpstr>Liste de valeurs</vt:lpstr>
      <vt:lpstr>infoSIT</vt:lpstr>
      <vt:lpstr>indicSIT</vt:lpstr>
      <vt:lpstr>Texte_contexte</vt:lpstr>
      <vt:lpstr>ANNEEOPEPPC</vt:lpstr>
      <vt:lpstr>CODFORMULAIRE</vt:lpstr>
      <vt:lpstr>COFINANCEURS</vt:lpstr>
      <vt:lpstr>DATEVERSIONFORMULAIRE</vt:lpstr>
      <vt:lpstr>DDEMANDE</vt:lpstr>
      <vt:lpstr>DDTRAV</vt:lpstr>
      <vt:lpstr>DEROG</vt:lpstr>
      <vt:lpstr>DESCRIPTIF</vt:lpstr>
      <vt:lpstr>DESCRIPTIF2</vt:lpstr>
      <vt:lpstr>DESIGNATION</vt:lpstr>
      <vt:lpstr>DFTRAV</vt:lpstr>
      <vt:lpstr>EMAILCONTACT</vt:lpstr>
      <vt:lpstr>FDCONTACT</vt:lpstr>
      <vt:lpstr>FE_INDIC</vt:lpstr>
      <vt:lpstr>GR_INDIC</vt:lpstr>
      <vt:lpstr>IC_INDIC</vt:lpstr>
      <vt:lpstr>IG_INDIC</vt:lpstr>
      <vt:lpstr>INSEE</vt:lpstr>
      <vt:lpstr>IP_INDIC</vt:lpstr>
      <vt:lpstr>LIBCIVILITECONTACT</vt:lpstr>
      <vt:lpstr>LOCALISATION</vt:lpstr>
      <vt:lpstr>LV_INDIC</vt:lpstr>
      <vt:lpstr>MTESTIME</vt:lpstr>
      <vt:lpstr>NOMCONTACT</vt:lpstr>
      <vt:lpstr>NOMMO</vt:lpstr>
      <vt:lpstr>NOOPEPPC</vt:lpstr>
      <vt:lpstr>NOPAYE</vt:lpstr>
      <vt:lpstr>NOPPC</vt:lpstr>
      <vt:lpstr>NSIRET</vt:lpstr>
      <vt:lpstr>OBJECTIF_RESULTAT</vt:lpstr>
      <vt:lpstr>OPPORTUNITE</vt:lpstr>
      <vt:lpstr>OPPORTUNITE2</vt:lpstr>
      <vt:lpstr>PPC</vt:lpstr>
      <vt:lpstr>QE_INDIC</vt:lpstr>
      <vt:lpstr>RR_INDIC</vt:lpstr>
      <vt:lpstr>TEL1CONTACT</vt:lpstr>
      <vt:lpstr>TR_INDIC</vt:lpstr>
      <vt:lpstr>TYPEMONTANT</vt:lpstr>
      <vt:lpstr>VERSIONFORMULAIRE</vt:lpstr>
      <vt:lpstr>'Etape 1 - Le demandeur '!Zone_d_impression</vt:lpstr>
      <vt:lpstr>'Etape 2 - L''opération '!Zone_d_impression</vt:lpstr>
      <vt:lpstr>'Etape 3 - L''objet'!Zone_d_impression</vt:lpstr>
      <vt:lpstr>'Etape 4 - La déclaration'!Zone_d_impression</vt:lpstr>
    </vt:vector>
  </TitlesOfParts>
  <Manager>Direction Interventions</Manager>
  <Company>AEAP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demande de participation financière Eau Potable</dc:title>
  <dc:creator>SMUSZ Maxime</dc:creator>
  <cp:lastModifiedBy>lthery</cp:lastModifiedBy>
  <cp:lastPrinted>2017-11-27T10:19:19Z</cp:lastPrinted>
  <dcterms:created xsi:type="dcterms:W3CDTF">2016-01-25T15:51:14Z</dcterms:created>
  <dcterms:modified xsi:type="dcterms:W3CDTF">2017-12-04T09:05:50Z</dcterms:modified>
  <cp:category>F_DPF_AEAP_AEP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FORMULAIRE" linkTarget="CODFORMULAIRE">
    <vt:lpwstr>F_DPF_AEAP_AAP_FUITE</vt:lpwstr>
  </property>
  <property fmtid="{D5CDD505-2E9C-101B-9397-08002B2CF9AE}" pid="3" name="VERSIONFORMULAIRE" linkTarget="VERSIONFORMULAIRE">
    <vt:lpwstr>3.0</vt:lpwstr>
  </property>
  <property fmtid="{D5CDD505-2E9C-101B-9397-08002B2CF9AE}" pid="4" name="DATEVERSIONFORMULAIRE" linkTarget="DATEVERSIONFORMULAIRE">
    <vt:filetime>2017-11-30T23:00:00Z</vt:filetime>
  </property>
</Properties>
</file>